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9320" windowHeight="11580" activeTab="0"/>
  </bookViews>
  <sheets>
    <sheet name="Виктория_2021" sheetId="1" r:id="rId1"/>
    <sheet name="Программа Мама, папа,я" sheetId="2" r:id="rId2"/>
    <sheet name="Восстан после бронхо-лег забол." sheetId="3" r:id="rId3"/>
  </sheets>
  <definedNames/>
  <calcPr fullCalcOnLoad="1"/>
</workbook>
</file>

<file path=xl/sharedStrings.xml><?xml version="1.0" encoding="utf-8"?>
<sst xmlns="http://schemas.openxmlformats.org/spreadsheetml/2006/main" count="621" uniqueCount="153">
  <si>
    <t>Программа лечения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</si>
  <si>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</si>
  <si>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</si>
  <si>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</si>
  <si>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</si>
  <si>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</si>
  <si>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 xml:space="preserve">Общетерапевтическая </t>
  </si>
  <si>
    <t>ЛЮКС</t>
  </si>
  <si>
    <t>1К2м1к1</t>
  </si>
  <si>
    <t xml:space="preserve">Период </t>
  </si>
  <si>
    <t>1 Категория</t>
  </si>
  <si>
    <t>Л2м2к1</t>
  </si>
  <si>
    <t>Доп. место на взрослого</t>
  </si>
  <si>
    <t>Основное место на ребенка от 10 до 14 лет</t>
  </si>
  <si>
    <t>Доп. место на ребенка от 10 до 14 лет</t>
  </si>
  <si>
    <t>С2м2к1</t>
  </si>
  <si>
    <t>Апартамент</t>
  </si>
  <si>
    <t>А2м3к1</t>
  </si>
  <si>
    <t>1К2м2к1</t>
  </si>
  <si>
    <t>-</t>
  </si>
  <si>
    <t>Основное место на ребенка от 5 до 10 лет</t>
  </si>
  <si>
    <t>Доп. место на ребенка от 5 до 10 лет</t>
  </si>
  <si>
    <t>Стоимость указана на человека в сутки в рублях.</t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</si>
  <si>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3-х разовое питание, лечение по назначению врача.</t>
    </r>
  </si>
  <si>
    <t>Студия</t>
  </si>
  <si>
    <t>Дети до 2-х лет размещаются бесплатно, с 2-х до 5-ти лет 350 руб/сутки.</t>
  </si>
  <si>
    <t>Оздоровительная</t>
  </si>
  <si>
    <t>Общетерапевтическая</t>
  </si>
  <si>
    <t>2-местный 1-комнатный Улучшенный</t>
  </si>
  <si>
    <t>2-местный 2-комнатный</t>
  </si>
  <si>
    <t>2-местный 2-комнатный Люкс</t>
  </si>
  <si>
    <t xml:space="preserve">2-местный 2-комнатный Люкс повышенной комфортности </t>
  </si>
  <si>
    <t>2-местный 3-комнатный Апартамент</t>
  </si>
  <si>
    <t>1-местный 1-комнатный повышенной комфортности</t>
  </si>
  <si>
    <t>2-местный 2-комнатный повышенной комфортности</t>
  </si>
  <si>
    <t>1К1м1к1</t>
  </si>
  <si>
    <t>2К2м2к1</t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</si>
  <si>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3-х разовое питание, лечение (минеральная вода, ингаляции, аэрофитотерапия, бассейн).</t>
    </r>
  </si>
  <si>
    <t>Оздоровительная СТОП ПРОДАЖИ!</t>
  </si>
  <si>
    <t>с 09.01.2019 по 31.03.2019</t>
  </si>
  <si>
    <t>с 01.04.2019 по 15.07.2019</t>
  </si>
  <si>
    <t>с 16.07.2019 по 15.11.2019</t>
  </si>
  <si>
    <t xml:space="preserve">2-местный 2-комнатный люкс повышенной комфортности </t>
  </si>
  <si>
    <t>2-местный 3-комнатный апартамент</t>
  </si>
  <si>
    <r>
      <t xml:space="preserve">Цены на санаторно-курортные услуги в санаторий </t>
    </r>
    <r>
      <rPr>
        <b/>
        <sz val="14"/>
        <color indexed="10"/>
        <rFont val="Cambria"/>
        <family val="1"/>
      </rPr>
      <t>"</t>
    </r>
    <r>
      <rPr>
        <b/>
        <sz val="14"/>
        <color indexed="10"/>
        <rFont val="Cambria"/>
        <family val="1"/>
      </rPr>
      <t>Виктория</t>
    </r>
    <r>
      <rPr>
        <b/>
        <sz val="14"/>
        <color indexed="10"/>
        <rFont val="Cambria"/>
        <family val="1"/>
      </rPr>
      <t xml:space="preserve">" </t>
    </r>
    <r>
      <rPr>
        <b/>
        <sz val="14"/>
        <rFont val="Cambria"/>
        <family val="1"/>
      </rPr>
      <t xml:space="preserve">(Кисловодск) </t>
    </r>
  </si>
  <si>
    <t xml:space="preserve">2-местный 1-комнатный </t>
  </si>
  <si>
    <t>2-местный 1-комнатный повышенной комфортности</t>
  </si>
  <si>
    <t>Основное место на ребенка от 4 до 7 лет</t>
  </si>
  <si>
    <t>Основное место на ребенка от 7 до 14 лет</t>
  </si>
  <si>
    <t>Доп. место на ребенка от 4 до 7 лет</t>
  </si>
  <si>
    <t>Доп. место на ребенка от 7до 14 лет</t>
  </si>
  <si>
    <t>1К2м1к</t>
  </si>
  <si>
    <t>1К2м2к</t>
  </si>
  <si>
    <t>1К2м1кПК</t>
  </si>
  <si>
    <t>А2м3к</t>
  </si>
  <si>
    <t>1К2м2кПК</t>
  </si>
  <si>
    <t>Л2м2к</t>
  </si>
  <si>
    <t>Люкс</t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</si>
  <si>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3-х разовое питание, лечение по Программе по назначению врача.</t>
    </r>
  </si>
  <si>
    <t>Срок программы-не менее 7 дней.</t>
  </si>
  <si>
    <t>Для детей вкючена процедура "иппотерапия" на тренажере райдер S-RIDER SKY-007</t>
  </si>
  <si>
    <t>Мама, папа, я-здоровая семья</t>
  </si>
  <si>
    <t>№ п/п</t>
  </si>
  <si>
    <t>Наименование процедур и обследований</t>
  </si>
  <si>
    <t>Количество мед. услуг на путевку продолжительностью по:</t>
  </si>
  <si>
    <t>7  дней</t>
  </si>
  <si>
    <t>10 дней</t>
  </si>
  <si>
    <t>14 дней</t>
  </si>
  <si>
    <t>18 дней</t>
  </si>
  <si>
    <t>21 день</t>
  </si>
  <si>
    <t>ОБСЛЕДОВАНИЕ</t>
  </si>
  <si>
    <t>Прием врача-терапевта</t>
  </si>
  <si>
    <t>Динамическое наблюдение лечащего врача</t>
  </si>
  <si>
    <t>ЭКГ покоя</t>
  </si>
  <si>
    <t>первично</t>
  </si>
  <si>
    <t>Консультация врачей-специалистов</t>
  </si>
  <si>
    <t>по показаниям</t>
  </si>
  <si>
    <t>Анализ крови клинический</t>
  </si>
  <si>
    <t>первичный</t>
  </si>
  <si>
    <t>повторный</t>
  </si>
  <si>
    <t>Глюкоза крови (для больных сахарным диабетом)</t>
  </si>
  <si>
    <t>Общий анализ мочи</t>
  </si>
  <si>
    <t>ЛЕЧЕНИЕ</t>
  </si>
  <si>
    <t>Климатолечение</t>
  </si>
  <si>
    <t>Терренкур</t>
  </si>
  <si>
    <t>Нарзанные ванны (или хвойно-жемчужные, или йодо-бромные, или пенно-солодковые, или СУВ)</t>
  </si>
  <si>
    <t>Массаж ручной сегментарный 1 зона (только для путевок не менее 10 дней) или подводный душ-массаж или Шарко</t>
  </si>
  <si>
    <t>Грязевые аппликации (кроме гальваногрязелечения) или парафиноозокеритовые аппликации (до 4 ед.)</t>
  </si>
  <si>
    <t>Электросветолечение или лазеромагнитотерапия (2 вида)</t>
  </si>
  <si>
    <t>Бассейн ч/д</t>
  </si>
  <si>
    <t>ЛФК</t>
  </si>
  <si>
    <t>Питьевой бювет (3 раза в день)</t>
  </si>
  <si>
    <t>Неотложная медицинская помощь</t>
  </si>
  <si>
    <t>Нарзанные ванны (или хвойно-жемчужные, или йодо-бромные, или пенно-солодковые, или СУВ) или лечебные души 1 вид (циркулярный, восходящий, Виши, Каскад, Шарко, контрастный) или вихревые ванны</t>
  </si>
  <si>
    <t>Ингаляции</t>
  </si>
  <si>
    <t>Иппотерапия</t>
  </si>
  <si>
    <t>Спелеотерапия</t>
  </si>
  <si>
    <t>Примечание:</t>
  </si>
  <si>
    <t>Все обследования и процедуры проводятся в соответствии с медицинскими показаниями и противопоказаниями.</t>
  </si>
  <si>
    <r>
      <t>По желанию отдыхающего и по медицинским показаниям возможно принятие более широкого круга процедур </t>
    </r>
    <r>
      <rPr>
        <u val="single"/>
        <sz val="12"/>
        <color indexed="63"/>
        <rFont val="Arial"/>
        <family val="2"/>
      </rPr>
      <t>на платной основе</t>
    </r>
    <r>
      <rPr>
        <sz val="12"/>
        <color indexed="63"/>
        <rFont val="Arial"/>
        <family val="2"/>
      </rPr>
      <t> в соответствии с прейскурантом цен. Оплата проводится через кассу санатория.</t>
    </r>
  </si>
  <si>
    <t>Основное место на ребенка от 4 до 10 лет</t>
  </si>
  <si>
    <t>Доп. место на ребенка от 4 до 10 лет</t>
  </si>
  <si>
    <t>10-12</t>
  </si>
  <si>
    <t>8-10</t>
  </si>
  <si>
    <t>8-9</t>
  </si>
  <si>
    <t>4-5</t>
  </si>
  <si>
    <r>
      <t>Перечень медицинских услуг, входящих в стоимость санаторно-курортной путевки по программе «Мама, папа, я – здоровая семья» на период с 09.01.2020 по 15.07.2020 гг.</t>
    </r>
    <r>
      <rPr>
        <sz val="12"/>
        <rFont val="Arial"/>
        <family val="2"/>
      </rPr>
      <t>&lt; </t>
    </r>
    <r>
      <rPr>
        <b/>
        <sz val="12"/>
        <rFont val="Arial"/>
        <family val="2"/>
      </rPr>
      <t> в санатории «Виктория» - кисловодском  филиале АО «ЦСТЭ» (холдинг)</t>
    </r>
  </si>
  <si>
    <r>
      <t>Перечень медицинских услуг, входящих в стоимость санаторно-курортной путевки по программе «Мама, папа, я – здоровая семья» </t>
    </r>
    <r>
      <rPr>
        <b/>
        <u val="single"/>
        <sz val="12"/>
        <rFont val="Arial"/>
        <family val="2"/>
      </rPr>
      <t>для ребенка от 4 до 14 лет</t>
    </r>
    <r>
      <rPr>
        <b/>
        <sz val="12"/>
        <rFont val="Arial"/>
        <family val="2"/>
      </rPr>
      <t>  на период с 09.01.2020 по 15.07.2020 гг.</t>
    </r>
    <r>
      <rPr>
        <sz val="12"/>
        <rFont val="Arial"/>
        <family val="2"/>
      </rPr>
      <t> </t>
    </r>
    <r>
      <rPr>
        <b/>
        <sz val="12"/>
        <rFont val="Arial"/>
        <family val="2"/>
      </rPr>
      <t> в санатории «Виктория» - кисловодском  филиале АО «ЦСТЭ» (холдинг)</t>
    </r>
  </si>
  <si>
    <t>На условиях Акции принимаются 2взр+1реб.</t>
  </si>
  <si>
    <t>Дети в возрасте до 1-го года принимаются  бесплатно (проживание+питание), без предоставления места; в возрасте с 1-го до 4-х лет обязательная оплата - 600 руб/сутки (проживание+питание).</t>
  </si>
  <si>
    <t>с 01.04.2021 по 15.07.2021</t>
  </si>
  <si>
    <t>с 16.07.2021 по 15.11.2021</t>
  </si>
  <si>
    <t>с 16.11.2021 по 25.12.2021</t>
  </si>
  <si>
    <t>с 11.01.2021 по 20.03.2021</t>
  </si>
  <si>
    <t>с 21.03.2021 по 31.03.2021</t>
  </si>
  <si>
    <t>Перечень процедур и обследований, включенных в стоимость путевки «Восстановление после бронхо-легочных заболеваний» в санатории «Виктория» - кисловодском филиале АО «ЦСТЭ» (холдинг) на период с 16.11.2020 г. по 25.12.2020 г.</t>
  </si>
  <si>
    <t>№</t>
  </si>
  <si>
    <t>Срок путевки</t>
  </si>
  <si>
    <t>Количество процедур/цена</t>
  </si>
  <si>
    <t>Диагностический блок</t>
  </si>
  <si>
    <t>Прием лечащего врача (врача – терапевта)</t>
  </si>
  <si>
    <t>Консультация врачей – пульмонолога, кардиолога</t>
  </si>
  <si>
    <t>Функциональные исследования </t>
  </si>
  <si>
    <t>( ЭКГ, спирография- по показаниям)</t>
  </si>
  <si>
    <t>Общий анализ крови (развернутый)</t>
  </si>
  <si>
    <t>Биохимические исследования крови (СРБ, ПТИ, МНО)</t>
  </si>
  <si>
    <t>Пульсоксиметрия</t>
  </si>
  <si>
    <t>Лечебный блок</t>
  </si>
  <si>
    <t>Ванны (пенно-солодковая или тимьяновая или СУВ или пиниментоловая)</t>
  </si>
  <si>
    <t>Электрофорез на корни легких с лекарственными препаратами</t>
  </si>
  <si>
    <t>Лазеромагнитотерапия на корни легких</t>
  </si>
  <si>
    <t>Баротерапия (барокамера) через день</t>
  </si>
  <si>
    <t>Озонотерапией («торс» + «пилотка») через день</t>
  </si>
  <si>
    <t>Спелеотерапия через день</t>
  </si>
  <si>
    <t>Галотерапией через день</t>
  </si>
  <si>
    <t>Теплолечение (грязевые или парафино-озокеритовая аппликации</t>
  </si>
  <si>
    <t>2 зоны)</t>
  </si>
  <si>
    <t>Лечебная физкультура по программе бронхо-легочной патологии</t>
  </si>
  <si>
    <t>Массаж сегментарный 1 зона-10 мин.</t>
  </si>
  <si>
    <t>Кислородный коктейль</t>
  </si>
  <si>
    <t>Бассейн</t>
  </si>
  <si>
    <t>Бювет минеральных вод (кол-во стаканов)</t>
  </si>
  <si>
    <t>Фито-чай</t>
  </si>
  <si>
    <t>Вибровакуумный массаж (по показаниям)</t>
  </si>
  <si>
    <t>Медикаментозное лечение</t>
  </si>
  <si>
    <t>по неотложным состояниям</t>
  </si>
  <si>
    <t>По желанию отдыхающего и по медицинским показаниям возможно принятие более широкого круга процедур на платной основе в соответствии с прейскурантом цен. Оплата проводится через кассу санатория.</t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</si>
  <si>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3-х разовое питание, лечение по Программе.</t>
    </r>
  </si>
  <si>
    <t>Восстановление после бронхо-легочных заболеваний</t>
  </si>
  <si>
    <t xml:space="preserve">Акция! Общетерапевтическая (мин 10дн) </t>
  </si>
  <si>
    <t>Акция! Оздоровительная (мин 10 дн)</t>
  </si>
  <si>
    <t>Проживание и питание детей до 1-го года  бесплатно; в возрасте с 1-го до 4-х лет обязательная оплата - 600 руб/сутки (проживание+питание).</t>
  </si>
  <si>
    <t>с 01.08.2021 по 31.08.2021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</si>
</sst>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_ ;\-#,##0\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;[Red]0"/>
    <numFmt numFmtId="186" formatCode="#,##0;[Red]#,##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Cambria"/>
      <family val="1"/>
    </font>
    <font>
      <b/>
      <sz val="14"/>
      <color indexed="10"/>
      <name val="Cambria"/>
      <family val="1"/>
    </font>
    <font>
      <sz val="11"/>
      <color indexed="8"/>
      <name val="Cambria"/>
      <family val="1"/>
    </font>
    <font>
      <b/>
      <i/>
      <sz val="11"/>
      <color indexed="8"/>
      <name val="Cambria"/>
      <family val="1"/>
    </font>
    <font>
      <sz val="10"/>
      <color indexed="8"/>
      <name val="Cambria"/>
      <family val="1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2"/>
      <color indexed="63"/>
      <name val="Arial"/>
      <family val="2"/>
    </font>
    <font>
      <sz val="12"/>
      <color indexed="6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mbria"/>
      <family val="1"/>
    </font>
    <font>
      <sz val="14"/>
      <name val="Cambria"/>
      <family val="1"/>
    </font>
    <font>
      <sz val="10"/>
      <color indexed="10"/>
      <name val="Cambria"/>
      <family val="1"/>
    </font>
    <font>
      <sz val="10"/>
      <name val="Cambria"/>
      <family val="1"/>
    </font>
    <font>
      <b/>
      <sz val="10"/>
      <color indexed="10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i/>
      <sz val="10"/>
      <color indexed="8"/>
      <name val="Cambria"/>
      <family val="1"/>
    </font>
    <font>
      <sz val="11"/>
      <color indexed="10"/>
      <name val="Cambria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56"/>
      <name val="Arial"/>
      <family val="2"/>
    </font>
    <font>
      <b/>
      <sz val="11"/>
      <color indexed="62"/>
      <name val="Arial"/>
      <family val="2"/>
    </font>
    <font>
      <b/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  <font>
      <b/>
      <sz val="10"/>
      <color theme="1"/>
      <name val="Cambria"/>
      <family val="1"/>
    </font>
    <font>
      <i/>
      <sz val="10"/>
      <color theme="1"/>
      <name val="Cambria"/>
      <family val="1"/>
    </font>
    <font>
      <sz val="11"/>
      <color rgb="FFFF0000"/>
      <name val="Cambria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2060"/>
      <name val="Arial"/>
      <family val="2"/>
    </font>
    <font>
      <b/>
      <sz val="11"/>
      <color rgb="FF2E3192"/>
      <name val="Arial"/>
      <family val="2"/>
    </font>
    <font>
      <sz val="12"/>
      <color rgb="FF333333"/>
      <name val="Arial"/>
      <family val="2"/>
    </font>
    <font>
      <b/>
      <sz val="12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0EE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rgb="FFC5C7D4"/>
      </left>
      <right style="medium">
        <color rgb="FFC5C7D4"/>
      </right>
      <top style="medium">
        <color rgb="FFC5C7D4"/>
      </top>
      <bottom style="medium">
        <color rgb="FFC5C7D4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>
        <color rgb="FFC5C7D4"/>
      </left>
      <right style="medium">
        <color rgb="FFC5C7D4"/>
      </right>
      <top style="medium">
        <color rgb="FFC5C7D4"/>
      </top>
      <bottom>
        <color indexed="63"/>
      </bottom>
    </border>
    <border>
      <left style="medium">
        <color rgb="FFC5C7D4"/>
      </left>
      <right style="medium">
        <color rgb="FFC5C7D4"/>
      </right>
      <top>
        <color indexed="63"/>
      </top>
      <bottom style="medium">
        <color rgb="FFC5C7D4"/>
      </bottom>
    </border>
    <border>
      <left style="medium">
        <color rgb="FFC5C7D4"/>
      </left>
      <right style="thin">
        <color rgb="FF000000"/>
      </right>
      <top style="medium">
        <color rgb="FFC5C7D4"/>
      </top>
      <bottom style="medium">
        <color rgb="FFC5C7D4"/>
      </bottom>
    </border>
    <border>
      <left style="thin">
        <color rgb="FF000000"/>
      </left>
      <right style="medium">
        <color rgb="FFC5C7D4"/>
      </right>
      <top style="medium">
        <color rgb="FFC5C7D4"/>
      </top>
      <bottom style="medium">
        <color rgb="FFC5C7D4"/>
      </bottom>
    </border>
    <border>
      <left style="thin">
        <color rgb="FF000000"/>
      </left>
      <right style="medium">
        <color rgb="FFC5C7D4"/>
      </right>
      <top style="medium">
        <color rgb="FFC5C7D4"/>
      </top>
      <bottom style="thin">
        <color rgb="FF000000"/>
      </bottom>
    </border>
    <border>
      <left style="medium">
        <color rgb="FFC5C7D4"/>
      </left>
      <right style="medium">
        <color rgb="FFC5C7D4"/>
      </right>
      <top style="medium">
        <color rgb="FFC5C7D4"/>
      </top>
      <bottom style="thin">
        <color rgb="FF000000"/>
      </bottom>
    </border>
    <border>
      <left>
        <color indexed="63"/>
      </left>
      <right style="thin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C5C7D4"/>
      </bottom>
    </border>
    <border>
      <left style="medium">
        <color rgb="FFC5C7D4"/>
      </left>
      <right>
        <color indexed="63"/>
      </right>
      <top style="medium">
        <color rgb="FFC5C7D4"/>
      </top>
      <bottom>
        <color indexed="63"/>
      </bottom>
    </border>
    <border>
      <left>
        <color indexed="63"/>
      </left>
      <right style="medium">
        <color rgb="FFC5C7D4"/>
      </right>
      <top style="medium">
        <color rgb="FFC5C7D4"/>
      </top>
      <bottom>
        <color indexed="63"/>
      </bottom>
    </border>
    <border>
      <left style="medium">
        <color rgb="FFC5C7D4"/>
      </left>
      <right>
        <color indexed="63"/>
      </right>
      <top>
        <color indexed="63"/>
      </top>
      <bottom style="medium">
        <color rgb="FFC5C7D4"/>
      </bottom>
    </border>
    <border>
      <left>
        <color indexed="63"/>
      </left>
      <right style="medium">
        <color rgb="FFC5C7D4"/>
      </right>
      <top>
        <color indexed="63"/>
      </top>
      <bottom style="medium">
        <color rgb="FFC5C7D4"/>
      </bottom>
    </border>
    <border>
      <left style="medium">
        <color rgb="FFC5C7D4"/>
      </left>
      <right>
        <color indexed="63"/>
      </right>
      <top style="medium">
        <color rgb="FFC5C7D4"/>
      </top>
      <bottom style="medium">
        <color rgb="FFC5C7D4"/>
      </bottom>
    </border>
    <border>
      <left>
        <color indexed="63"/>
      </left>
      <right>
        <color indexed="63"/>
      </right>
      <top style="medium">
        <color rgb="FFC5C7D4"/>
      </top>
      <bottom style="medium">
        <color rgb="FFC5C7D4"/>
      </bottom>
    </border>
    <border>
      <left>
        <color indexed="63"/>
      </left>
      <right style="medium">
        <color rgb="FFC5C7D4"/>
      </right>
      <top style="medium">
        <color rgb="FFC5C7D4"/>
      </top>
      <bottom style="medium">
        <color rgb="FFC5C7D4"/>
      </bottom>
    </border>
    <border>
      <left>
        <color indexed="63"/>
      </left>
      <right>
        <color indexed="63"/>
      </right>
      <top style="medium">
        <color rgb="FFC5C7D4"/>
      </top>
      <bottom>
        <color indexed="63"/>
      </bottom>
    </border>
    <border>
      <left style="medium">
        <color rgb="FFC5C7D4"/>
      </left>
      <right>
        <color indexed="63"/>
      </right>
      <top style="medium">
        <color rgb="FFC5C7D4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C5C7D4"/>
      </top>
      <bottom style="thin">
        <color rgb="FF000000"/>
      </bottom>
    </border>
    <border>
      <left>
        <color indexed="63"/>
      </left>
      <right style="thin">
        <color rgb="FF000000"/>
      </right>
      <top style="medium">
        <color rgb="FFC5C7D4"/>
      </top>
      <bottom style="thin">
        <color rgb="FF000000"/>
      </bottom>
    </border>
    <border>
      <left style="thin">
        <color rgb="FF000000"/>
      </left>
      <right style="medium">
        <color rgb="FFC5C7D4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C5C7D4"/>
      </right>
      <top>
        <color indexed="63"/>
      </top>
      <bottom>
        <color indexed="63"/>
      </bottom>
    </border>
    <border>
      <left style="thin">
        <color rgb="FF000000"/>
      </left>
      <right style="medium">
        <color rgb="FFC5C7D4"/>
      </right>
      <top>
        <color indexed="63"/>
      </top>
      <bottom style="medium">
        <color rgb="FFC5C7D4"/>
      </bottom>
    </border>
    <border>
      <left style="medium">
        <color rgb="FFC5C7D4"/>
      </left>
      <right style="medium">
        <color rgb="FFC5C7D4"/>
      </right>
      <top style="thin">
        <color rgb="FF000000"/>
      </top>
      <bottom>
        <color indexed="63"/>
      </bottom>
    </border>
    <border>
      <left style="medium">
        <color rgb="FFC5C7D4"/>
      </left>
      <right style="medium">
        <color rgb="FFC5C7D4"/>
      </right>
      <top>
        <color indexed="63"/>
      </top>
      <bottom>
        <color indexed="63"/>
      </bottom>
    </border>
    <border>
      <left style="medium">
        <color rgb="FFC5C7D4"/>
      </left>
      <right>
        <color indexed="63"/>
      </right>
      <top style="thin">
        <color rgb="FF000000"/>
      </top>
      <bottom style="medium">
        <color rgb="FFC5C7D4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C5C7D4"/>
      </bottom>
    </border>
    <border>
      <left>
        <color indexed="63"/>
      </left>
      <right style="thin">
        <color rgb="FF000000"/>
      </right>
      <top style="thin">
        <color rgb="FF000000"/>
      </top>
      <bottom style="medium">
        <color rgb="FFC5C7D4"/>
      </bottom>
    </border>
    <border>
      <left style="thin">
        <color rgb="FF000000"/>
      </left>
      <right>
        <color indexed="63"/>
      </right>
      <top style="medium">
        <color rgb="FFC5C7D4"/>
      </top>
      <bottom style="medium">
        <color rgb="FFC5C7D4"/>
      </bottom>
    </border>
    <border>
      <left>
        <color indexed="63"/>
      </left>
      <right style="thin">
        <color rgb="FF000000"/>
      </right>
      <top style="medium">
        <color rgb="FFC5C7D4"/>
      </top>
      <bottom style="medium">
        <color rgb="FFC5C7D4"/>
      </bottom>
    </border>
    <border>
      <left style="thin">
        <color rgb="FF000000"/>
      </left>
      <right style="medium">
        <color rgb="FFC5C7D4"/>
      </right>
      <top style="medium">
        <color rgb="FFC5C7D4"/>
      </top>
      <bottom>
        <color indexed="63"/>
      </bottom>
    </border>
    <border>
      <left style="medium">
        <color rgb="FFC5C7D4"/>
      </left>
      <right style="thin">
        <color rgb="FF000000"/>
      </right>
      <top style="medium">
        <color rgb="FFC5C7D4"/>
      </top>
      <bottom>
        <color indexed="63"/>
      </bottom>
    </border>
    <border>
      <left style="medium">
        <color rgb="FFC5C7D4"/>
      </left>
      <right style="thin">
        <color rgb="FF000000"/>
      </right>
      <top>
        <color indexed="63"/>
      </top>
      <bottom style="medium">
        <color rgb="FFC5C7D4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1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39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64" fillId="0" borderId="0" xfId="0" applyFont="1" applyAlignment="1">
      <alignment/>
    </xf>
    <xf numFmtId="0" fontId="7" fillId="0" borderId="0" xfId="0" applyFont="1" applyAlignment="1">
      <alignment/>
    </xf>
    <xf numFmtId="0" fontId="65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3" fontId="34" fillId="0" borderId="12" xfId="69" applyNumberFormat="1" applyFont="1" applyFill="1" applyBorder="1" applyAlignment="1">
      <alignment horizontal="center" vertical="center"/>
    </xf>
    <xf numFmtId="3" fontId="34" fillId="0" borderId="13" xfId="56" applyNumberFormat="1" applyFont="1" applyFill="1" applyBorder="1" applyAlignment="1">
      <alignment horizontal="center" vertical="center"/>
      <protection/>
    </xf>
    <xf numFmtId="3" fontId="34" fillId="0" borderId="13" xfId="69" applyNumberFormat="1" applyFont="1" applyFill="1" applyBorder="1" applyAlignment="1">
      <alignment horizontal="center" vertical="center"/>
    </xf>
    <xf numFmtId="3" fontId="34" fillId="0" borderId="13" xfId="68" applyNumberFormat="1" applyFont="1" applyFill="1" applyBorder="1" applyAlignment="1">
      <alignment horizontal="center" vertical="center"/>
    </xf>
    <xf numFmtId="3" fontId="34" fillId="0" borderId="14" xfId="69" applyNumberFormat="1" applyFont="1" applyFill="1" applyBorder="1" applyAlignment="1">
      <alignment horizontal="center" vertical="center"/>
    </xf>
    <xf numFmtId="3" fontId="34" fillId="0" borderId="15" xfId="56" applyNumberFormat="1" applyFont="1" applyFill="1" applyBorder="1" applyAlignment="1">
      <alignment horizontal="center" vertical="center"/>
      <protection/>
    </xf>
    <xf numFmtId="3" fontId="34" fillId="0" borderId="15" xfId="69" applyNumberFormat="1" applyFont="1" applyFill="1" applyBorder="1" applyAlignment="1">
      <alignment horizontal="center" vertical="center"/>
    </xf>
    <xf numFmtId="3" fontId="34" fillId="0" borderId="15" xfId="68" applyNumberFormat="1" applyFont="1" applyFill="1" applyBorder="1" applyAlignment="1">
      <alignment horizontal="center" vertical="center"/>
    </xf>
    <xf numFmtId="0" fontId="66" fillId="0" borderId="0" xfId="0" applyFont="1" applyAlignment="1">
      <alignment/>
    </xf>
    <xf numFmtId="0" fontId="64" fillId="0" borderId="0" xfId="0" applyFont="1" applyFill="1" applyAlignment="1">
      <alignment/>
    </xf>
    <xf numFmtId="0" fontId="64" fillId="0" borderId="0" xfId="0" applyFont="1" applyBorder="1" applyAlignment="1">
      <alignment vertical="center" wrapText="1"/>
    </xf>
    <xf numFmtId="3" fontId="5" fillId="0" borderId="0" xfId="0" applyNumberFormat="1" applyFont="1" applyAlignment="1">
      <alignment vertical="top"/>
    </xf>
    <xf numFmtId="0" fontId="7" fillId="0" borderId="0" xfId="0" applyFont="1" applyAlignment="1">
      <alignment/>
    </xf>
    <xf numFmtId="0" fontId="67" fillId="0" borderId="0" xfId="0" applyFont="1" applyFill="1" applyAlignment="1">
      <alignment/>
    </xf>
    <xf numFmtId="0" fontId="7" fillId="0" borderId="16" xfId="0" applyFont="1" applyBorder="1" applyAlignment="1">
      <alignment horizontal="center" vertical="center" wrapText="1"/>
    </xf>
    <xf numFmtId="3" fontId="64" fillId="0" borderId="12" xfId="69" applyNumberFormat="1" applyFont="1" applyFill="1" applyBorder="1" applyAlignment="1">
      <alignment horizontal="center" vertical="center"/>
    </xf>
    <xf numFmtId="3" fontId="64" fillId="0" borderId="13" xfId="56" applyNumberFormat="1" applyFont="1" applyFill="1" applyBorder="1" applyAlignment="1">
      <alignment horizontal="center" vertical="center"/>
      <protection/>
    </xf>
    <xf numFmtId="3" fontId="64" fillId="0" borderId="13" xfId="69" applyNumberFormat="1" applyFont="1" applyFill="1" applyBorder="1" applyAlignment="1">
      <alignment horizontal="center" vertical="center"/>
    </xf>
    <xf numFmtId="3" fontId="64" fillId="0" borderId="13" xfId="68" applyNumberFormat="1" applyFont="1" applyFill="1" applyBorder="1" applyAlignment="1">
      <alignment horizontal="center" vertical="center"/>
    </xf>
    <xf numFmtId="3" fontId="64" fillId="0" borderId="17" xfId="68" applyNumberFormat="1" applyFont="1" applyFill="1" applyBorder="1" applyAlignment="1">
      <alignment horizontal="center" vertical="center"/>
    </xf>
    <xf numFmtId="3" fontId="64" fillId="0" borderId="15" xfId="69" applyNumberFormat="1" applyFont="1" applyFill="1" applyBorder="1" applyAlignment="1">
      <alignment horizontal="center" vertical="center"/>
    </xf>
    <xf numFmtId="3" fontId="64" fillId="0" borderId="15" xfId="68" applyNumberFormat="1" applyFont="1" applyFill="1" applyBorder="1" applyAlignment="1">
      <alignment horizontal="center" vertical="center"/>
    </xf>
    <xf numFmtId="3" fontId="64" fillId="0" borderId="18" xfId="68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3" fontId="34" fillId="0" borderId="18" xfId="68" applyNumberFormat="1" applyFont="1" applyFill="1" applyBorder="1" applyAlignment="1">
      <alignment horizontal="center" vertical="center"/>
    </xf>
    <xf numFmtId="3" fontId="34" fillId="0" borderId="17" xfId="68" applyNumberFormat="1" applyFont="1" applyFill="1" applyBorder="1" applyAlignment="1">
      <alignment horizontal="center" vertical="center"/>
    </xf>
    <xf numFmtId="0" fontId="36" fillId="0" borderId="19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36" fillId="0" borderId="19" xfId="57" applyFont="1" applyBorder="1" applyAlignment="1">
      <alignment horizontal="center" vertical="center" wrapText="1"/>
      <protection/>
    </xf>
    <xf numFmtId="0" fontId="66" fillId="0" borderId="13" xfId="0" applyFont="1" applyFill="1" applyBorder="1" applyAlignment="1">
      <alignment horizontal="center" vertical="center"/>
    </xf>
    <xf numFmtId="3" fontId="37" fillId="0" borderId="21" xfId="0" applyNumberFormat="1" applyFont="1" applyFill="1" applyBorder="1" applyAlignment="1" applyProtection="1">
      <alignment horizontal="center" vertical="center"/>
      <protection/>
    </xf>
    <xf numFmtId="0" fontId="66" fillId="0" borderId="22" xfId="0" applyFont="1" applyFill="1" applyBorder="1" applyAlignment="1">
      <alignment horizontal="center" vertical="center"/>
    </xf>
    <xf numFmtId="0" fontId="36" fillId="0" borderId="23" xfId="0" applyFont="1" applyFill="1" applyBorder="1" applyAlignment="1">
      <alignment horizontal="center" vertical="center" wrapText="1"/>
    </xf>
    <xf numFmtId="3" fontId="37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7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7" xfId="57" applyFont="1" applyBorder="1" applyAlignment="1">
      <alignment horizontal="center" vertical="center" wrapText="1"/>
      <protection/>
    </xf>
    <xf numFmtId="3" fontId="37" fillId="0" borderId="14" xfId="0" applyNumberFormat="1" applyFont="1" applyFill="1" applyBorder="1" applyAlignment="1" applyProtection="1">
      <alignment horizontal="center" vertical="center"/>
      <protection/>
    </xf>
    <xf numFmtId="0" fontId="66" fillId="0" borderId="15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68" fillId="0" borderId="0" xfId="0" applyFont="1" applyFill="1" applyAlignment="1">
      <alignment/>
    </xf>
    <xf numFmtId="0" fontId="68" fillId="0" borderId="0" xfId="0" applyFont="1" applyBorder="1" applyAlignment="1">
      <alignment vertical="center" wrapText="1"/>
    </xf>
    <xf numFmtId="3" fontId="37" fillId="0" borderId="27" xfId="0" applyNumberFormat="1" applyFont="1" applyFill="1" applyBorder="1" applyAlignment="1" applyProtection="1">
      <alignment horizontal="center" vertical="center"/>
      <protection/>
    </xf>
    <xf numFmtId="0" fontId="36" fillId="0" borderId="27" xfId="0" applyFont="1" applyBorder="1" applyAlignment="1">
      <alignment horizontal="center" vertical="center" wrapText="1"/>
    </xf>
    <xf numFmtId="3" fontId="37" fillId="0" borderId="28" xfId="0" applyNumberFormat="1" applyFont="1" applyFill="1" applyBorder="1" applyAlignment="1" applyProtection="1">
      <alignment horizontal="center" vertical="center"/>
      <protection/>
    </xf>
    <xf numFmtId="0" fontId="36" fillId="0" borderId="29" xfId="0" applyFont="1" applyFill="1" applyBorder="1" applyAlignment="1">
      <alignment horizontal="center" vertical="center" wrapText="1"/>
    </xf>
    <xf numFmtId="0" fontId="36" fillId="0" borderId="29" xfId="57" applyFont="1" applyBorder="1" applyAlignment="1">
      <alignment horizontal="center" vertical="center" wrapText="1"/>
      <protection/>
    </xf>
    <xf numFmtId="0" fontId="36" fillId="0" borderId="30" xfId="0" applyFont="1" applyFill="1" applyBorder="1" applyAlignment="1">
      <alignment horizontal="center" vertical="center" wrapText="1"/>
    </xf>
    <xf numFmtId="0" fontId="66" fillId="0" borderId="31" xfId="0" applyFont="1" applyFill="1" applyBorder="1" applyAlignment="1">
      <alignment horizontal="center" vertical="center"/>
    </xf>
    <xf numFmtId="0" fontId="66" fillId="0" borderId="32" xfId="0" applyFont="1" applyFill="1" applyBorder="1" applyAlignment="1">
      <alignment horizontal="center" vertical="center"/>
    </xf>
    <xf numFmtId="0" fontId="63" fillId="0" borderId="0" xfId="0" applyFont="1" applyFill="1" applyAlignment="1">
      <alignment/>
    </xf>
    <xf numFmtId="0" fontId="63" fillId="0" borderId="0" xfId="0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4" fillId="0" borderId="12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3" fontId="34" fillId="0" borderId="21" xfId="70" applyNumberFormat="1" applyFont="1" applyFill="1" applyBorder="1" applyAlignment="1">
      <alignment horizontal="center" vertical="center"/>
    </xf>
    <xf numFmtId="3" fontId="34" fillId="0" borderId="22" xfId="56" applyNumberFormat="1" applyFont="1" applyFill="1" applyBorder="1" applyAlignment="1">
      <alignment horizontal="center" vertical="center"/>
      <protection/>
    </xf>
    <xf numFmtId="3" fontId="34" fillId="0" borderId="22" xfId="70" applyNumberFormat="1" applyFont="1" applyFill="1" applyBorder="1" applyAlignment="1">
      <alignment horizontal="center" vertical="center"/>
    </xf>
    <xf numFmtId="3" fontId="34" fillId="0" borderId="22" xfId="68" applyNumberFormat="1" applyFont="1" applyFill="1" applyBorder="1" applyAlignment="1">
      <alignment horizontal="center" vertical="center"/>
    </xf>
    <xf numFmtId="3" fontId="34" fillId="0" borderId="23" xfId="68" applyNumberFormat="1" applyFont="1" applyFill="1" applyBorder="1" applyAlignment="1">
      <alignment horizontal="center" vertical="center"/>
    </xf>
    <xf numFmtId="3" fontId="34" fillId="0" borderId="12" xfId="70" applyNumberFormat="1" applyFont="1" applyFill="1" applyBorder="1" applyAlignment="1">
      <alignment horizontal="center" vertical="center"/>
    </xf>
    <xf numFmtId="3" fontId="34" fillId="0" borderId="13" xfId="70" applyNumberFormat="1" applyFont="1" applyFill="1" applyBorder="1" applyAlignment="1">
      <alignment horizontal="center" vertical="center"/>
    </xf>
    <xf numFmtId="3" fontId="64" fillId="0" borderId="12" xfId="70" applyNumberFormat="1" applyFont="1" applyFill="1" applyBorder="1" applyAlignment="1">
      <alignment horizontal="center" vertical="center"/>
    </xf>
    <xf numFmtId="3" fontId="34" fillId="0" borderId="14" xfId="70" applyNumberFormat="1" applyFont="1" applyFill="1" applyBorder="1" applyAlignment="1">
      <alignment horizontal="center" vertical="center"/>
    </xf>
    <xf numFmtId="3" fontId="34" fillId="0" borderId="15" xfId="70" applyNumberFormat="1" applyFont="1" applyFill="1" applyBorder="1" applyAlignment="1">
      <alignment horizontal="center" vertical="center"/>
    </xf>
    <xf numFmtId="3" fontId="34" fillId="0" borderId="33" xfId="69" applyNumberFormat="1" applyFont="1" applyFill="1" applyBorder="1" applyAlignment="1">
      <alignment horizontal="center" vertical="center"/>
    </xf>
    <xf numFmtId="3" fontId="34" fillId="0" borderId="22" xfId="69" applyNumberFormat="1" applyFont="1" applyFill="1" applyBorder="1" applyAlignment="1">
      <alignment horizontal="center" vertical="center"/>
    </xf>
    <xf numFmtId="3" fontId="34" fillId="0" borderId="34" xfId="69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3" fontId="34" fillId="0" borderId="0" xfId="68" applyNumberFormat="1" applyFont="1" applyFill="1" applyBorder="1" applyAlignment="1">
      <alignment horizontal="center" vertical="center"/>
    </xf>
    <xf numFmtId="0" fontId="36" fillId="0" borderId="35" xfId="0" applyFont="1" applyFill="1" applyBorder="1" applyAlignment="1">
      <alignment horizontal="center" vertical="center" wrapText="1"/>
    </xf>
    <xf numFmtId="0" fontId="36" fillId="0" borderId="35" xfId="57" applyFont="1" applyBorder="1" applyAlignment="1">
      <alignment horizontal="center" vertical="center" wrapText="1"/>
      <protection/>
    </xf>
    <xf numFmtId="0" fontId="36" fillId="0" borderId="36" xfId="0" applyFont="1" applyFill="1" applyBorder="1" applyAlignment="1">
      <alignment horizontal="center" vertical="center" wrapText="1"/>
    </xf>
    <xf numFmtId="3" fontId="34" fillId="0" borderId="37" xfId="69" applyNumberFormat="1" applyFont="1" applyFill="1" applyBorder="1" applyAlignment="1">
      <alignment horizontal="center" vertical="center"/>
    </xf>
    <xf numFmtId="0" fontId="34" fillId="0" borderId="37" xfId="0" applyFont="1" applyBorder="1" applyAlignment="1">
      <alignment horizontal="center" vertical="center" wrapText="1"/>
    </xf>
    <xf numFmtId="3" fontId="34" fillId="0" borderId="38" xfId="69" applyNumberFormat="1" applyFont="1" applyFill="1" applyBorder="1" applyAlignment="1">
      <alignment horizontal="center" vertical="center"/>
    </xf>
    <xf numFmtId="3" fontId="65" fillId="0" borderId="22" xfId="69" applyNumberFormat="1" applyFont="1" applyFill="1" applyBorder="1" applyAlignment="1">
      <alignment horizontal="center" vertical="center"/>
    </xf>
    <xf numFmtId="3" fontId="37" fillId="0" borderId="39" xfId="0" applyNumberFormat="1" applyFont="1" applyFill="1" applyBorder="1" applyAlignment="1" applyProtection="1">
      <alignment horizontal="center" vertical="center"/>
      <protection/>
    </xf>
    <xf numFmtId="0" fontId="66" fillId="0" borderId="40" xfId="0" applyFont="1" applyFill="1" applyBorder="1" applyAlignment="1">
      <alignment horizontal="center" vertical="center"/>
    </xf>
    <xf numFmtId="0" fontId="36" fillId="0" borderId="41" xfId="0" applyFont="1" applyFill="1" applyBorder="1" applyAlignment="1">
      <alignment horizontal="center" vertical="center" wrapText="1"/>
    </xf>
    <xf numFmtId="0" fontId="36" fillId="0" borderId="42" xfId="0" applyFont="1" applyBorder="1" applyAlignment="1">
      <alignment horizontal="center" vertical="center" wrapText="1"/>
    </xf>
    <xf numFmtId="0" fontId="36" fillId="0" borderId="43" xfId="0" applyFont="1" applyBorder="1" applyAlignment="1">
      <alignment horizontal="center" vertical="center" wrapText="1"/>
    </xf>
    <xf numFmtId="0" fontId="36" fillId="0" borderId="43" xfId="57" applyFont="1" applyBorder="1" applyAlignment="1">
      <alignment horizontal="center" vertical="center" wrapText="1"/>
      <protection/>
    </xf>
    <xf numFmtId="0" fontId="36" fillId="0" borderId="44" xfId="0" applyFont="1" applyFill="1" applyBorder="1" applyAlignment="1">
      <alignment horizontal="center" vertical="center" wrapText="1"/>
    </xf>
    <xf numFmtId="0" fontId="36" fillId="0" borderId="43" xfId="58" applyFont="1" applyBorder="1" applyAlignment="1">
      <alignment horizontal="center" vertical="center" wrapText="1"/>
      <protection/>
    </xf>
    <xf numFmtId="3" fontId="34" fillId="0" borderId="45" xfId="69" applyNumberFormat="1" applyFont="1" applyFill="1" applyBorder="1" applyAlignment="1">
      <alignment horizontal="center" vertical="center"/>
    </xf>
    <xf numFmtId="3" fontId="34" fillId="0" borderId="33" xfId="56" applyNumberFormat="1" applyFont="1" applyFill="1" applyBorder="1" applyAlignment="1">
      <alignment horizontal="center" vertical="center"/>
      <protection/>
    </xf>
    <xf numFmtId="3" fontId="34" fillId="0" borderId="33" xfId="68" applyNumberFormat="1" applyFont="1" applyFill="1" applyBorder="1" applyAlignment="1">
      <alignment horizontal="center" vertical="center"/>
    </xf>
    <xf numFmtId="3" fontId="34" fillId="0" borderId="46" xfId="68" applyNumberFormat="1" applyFont="1" applyFill="1" applyBorder="1" applyAlignment="1">
      <alignment horizontal="center" vertical="center"/>
    </xf>
    <xf numFmtId="3" fontId="34" fillId="0" borderId="33" xfId="70" applyNumberFormat="1" applyFont="1" applyFill="1" applyBorder="1" applyAlignment="1">
      <alignment horizontal="center" vertical="center"/>
    </xf>
    <xf numFmtId="3" fontId="34" fillId="0" borderId="47" xfId="70" applyNumberFormat="1" applyFont="1" applyFill="1" applyBorder="1" applyAlignment="1">
      <alignment horizontal="center" vertical="center"/>
    </xf>
    <xf numFmtId="0" fontId="69" fillId="0" borderId="0" xfId="0" applyFont="1" applyAlignment="1">
      <alignment/>
    </xf>
    <xf numFmtId="3" fontId="34" fillId="0" borderId="21" xfId="69" applyNumberFormat="1" applyFont="1" applyFill="1" applyBorder="1" applyAlignment="1">
      <alignment horizontal="center" vertical="center"/>
    </xf>
    <xf numFmtId="0" fontId="36" fillId="0" borderId="19" xfId="58" applyFont="1" applyBorder="1" applyAlignment="1">
      <alignment horizontal="center" vertical="center" wrapText="1"/>
      <protection/>
    </xf>
    <xf numFmtId="3" fontId="37" fillId="0" borderId="48" xfId="0" applyNumberFormat="1" applyFont="1" applyFill="1" applyBorder="1" applyAlignment="1" applyProtection="1">
      <alignment horizontal="center" vertical="center"/>
      <protection/>
    </xf>
    <xf numFmtId="0" fontId="6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 wrapText="1"/>
    </xf>
    <xf numFmtId="0" fontId="70" fillId="0" borderId="51" xfId="0" applyFont="1" applyBorder="1" applyAlignment="1">
      <alignment horizontal="center" vertical="center" wrapText="1"/>
    </xf>
    <xf numFmtId="0" fontId="71" fillId="0" borderId="51" xfId="0" applyFont="1" applyBorder="1" applyAlignment="1">
      <alignment horizontal="center" vertical="center" wrapText="1"/>
    </xf>
    <xf numFmtId="0" fontId="71" fillId="0" borderId="51" xfId="0" applyFont="1" applyBorder="1" applyAlignment="1">
      <alignment vertical="center" wrapText="1"/>
    </xf>
    <xf numFmtId="0" fontId="70" fillId="0" borderId="0" xfId="0" applyFont="1" applyBorder="1" applyAlignment="1">
      <alignment horizontal="center" vertical="center" wrapText="1"/>
    </xf>
    <xf numFmtId="0" fontId="71" fillId="0" borderId="0" xfId="0" applyFont="1" applyBorder="1" applyAlignment="1">
      <alignment vertical="center" wrapText="1"/>
    </xf>
    <xf numFmtId="0" fontId="71" fillId="0" borderId="0" xfId="0" applyFont="1" applyBorder="1" applyAlignment="1">
      <alignment horizontal="center" vertical="center" wrapText="1"/>
    </xf>
    <xf numFmtId="0" fontId="72" fillId="33" borderId="51" xfId="0" applyFont="1" applyFill="1" applyBorder="1" applyAlignment="1">
      <alignment horizontal="center" vertical="center" wrapText="1"/>
    </xf>
    <xf numFmtId="0" fontId="71" fillId="0" borderId="51" xfId="0" applyFont="1" applyBorder="1" applyAlignment="1">
      <alignment horizontal="left" vertical="center" wrapText="1" indent="1"/>
    </xf>
    <xf numFmtId="49" fontId="71" fillId="0" borderId="51" xfId="0" applyNumberFormat="1" applyFont="1" applyBorder="1" applyAlignment="1">
      <alignment horizontal="center" vertical="center" wrapText="1"/>
    </xf>
    <xf numFmtId="0" fontId="64" fillId="0" borderId="0" xfId="0" applyFont="1" applyBorder="1" applyAlignment="1">
      <alignment/>
    </xf>
    <xf numFmtId="3" fontId="34" fillId="0" borderId="0" xfId="70" applyNumberFormat="1" applyFont="1" applyFill="1" applyBorder="1" applyAlignment="1">
      <alignment horizontal="center" vertical="center"/>
    </xf>
    <xf numFmtId="0" fontId="63" fillId="0" borderId="0" xfId="0" applyFont="1" applyBorder="1" applyAlignment="1">
      <alignment/>
    </xf>
    <xf numFmtId="0" fontId="64" fillId="0" borderId="0" xfId="0" applyFont="1" applyFill="1" applyBorder="1" applyAlignment="1">
      <alignment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71" fillId="0" borderId="54" xfId="0" applyFont="1" applyBorder="1" applyAlignment="1">
      <alignment vertical="center" wrapText="1"/>
    </xf>
    <xf numFmtId="0" fontId="71" fillId="0" borderId="55" xfId="0" applyFont="1" applyBorder="1" applyAlignment="1">
      <alignment vertical="center" wrapText="1"/>
    </xf>
    <xf numFmtId="3" fontId="65" fillId="0" borderId="12" xfId="69" applyNumberFormat="1" applyFont="1" applyFill="1" applyBorder="1" applyAlignment="1">
      <alignment horizontal="center" vertical="center"/>
    </xf>
    <xf numFmtId="3" fontId="65" fillId="0" borderId="13" xfId="69" applyNumberFormat="1" applyFont="1" applyFill="1" applyBorder="1" applyAlignment="1">
      <alignment horizontal="center" vertical="center"/>
    </xf>
    <xf numFmtId="3" fontId="65" fillId="0" borderId="14" xfId="69" applyNumberFormat="1" applyFont="1" applyFill="1" applyBorder="1" applyAlignment="1">
      <alignment horizontal="center" vertical="center"/>
    </xf>
    <xf numFmtId="3" fontId="65" fillId="0" borderId="15" xfId="69" applyNumberFormat="1" applyFont="1" applyFill="1" applyBorder="1" applyAlignment="1">
      <alignment horizontal="center" vertical="center"/>
    </xf>
    <xf numFmtId="3" fontId="65" fillId="0" borderId="21" xfId="69" applyNumberFormat="1" applyFont="1" applyFill="1" applyBorder="1" applyAlignment="1">
      <alignment horizontal="center" vertical="center"/>
    </xf>
    <xf numFmtId="3" fontId="65" fillId="0" borderId="23" xfId="69" applyNumberFormat="1" applyFont="1" applyFill="1" applyBorder="1" applyAlignment="1">
      <alignment horizontal="center" vertical="center"/>
    </xf>
    <xf numFmtId="3" fontId="65" fillId="0" borderId="17" xfId="69" applyNumberFormat="1" applyFont="1" applyFill="1" applyBorder="1" applyAlignment="1">
      <alignment horizontal="center" vertical="center"/>
    </xf>
    <xf numFmtId="3" fontId="65" fillId="0" borderId="18" xfId="69" applyNumberFormat="1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 wrapText="1"/>
    </xf>
    <xf numFmtId="0" fontId="36" fillId="0" borderId="31" xfId="57" applyFont="1" applyBorder="1" applyAlignment="1">
      <alignment horizontal="center" vertical="center" wrapText="1"/>
      <protection/>
    </xf>
    <xf numFmtId="0" fontId="36" fillId="0" borderId="31" xfId="0" applyFont="1" applyFill="1" applyBorder="1" applyAlignment="1">
      <alignment horizontal="center" vertical="center" wrapText="1"/>
    </xf>
    <xf numFmtId="0" fontId="36" fillId="0" borderId="32" xfId="0" applyFont="1" applyFill="1" applyBorder="1" applyAlignment="1">
      <alignment horizontal="center" vertical="center" wrapText="1"/>
    </xf>
    <xf numFmtId="3" fontId="65" fillId="0" borderId="0" xfId="70" applyNumberFormat="1" applyFont="1" applyFill="1" applyBorder="1" applyAlignment="1">
      <alignment horizontal="center" vertical="center"/>
    </xf>
    <xf numFmtId="3" fontId="65" fillId="0" borderId="0" xfId="56" applyNumberFormat="1" applyFont="1" applyFill="1" applyBorder="1" applyAlignment="1">
      <alignment horizontal="center" vertical="center"/>
      <protection/>
    </xf>
    <xf numFmtId="0" fontId="73" fillId="34" borderId="51" xfId="0" applyFont="1" applyFill="1" applyBorder="1" applyAlignment="1">
      <alignment horizontal="center" vertical="center" wrapText="1"/>
    </xf>
    <xf numFmtId="0" fontId="73" fillId="34" borderId="56" xfId="0" applyFont="1" applyFill="1" applyBorder="1" applyAlignment="1">
      <alignment horizontal="center" vertical="center" wrapText="1"/>
    </xf>
    <xf numFmtId="0" fontId="71" fillId="0" borderId="57" xfId="0" applyFont="1" applyBorder="1" applyAlignment="1">
      <alignment vertical="center" wrapText="1"/>
    </xf>
    <xf numFmtId="0" fontId="71" fillId="0" borderId="56" xfId="0" applyFont="1" applyBorder="1" applyAlignment="1">
      <alignment vertical="center" wrapText="1"/>
    </xf>
    <xf numFmtId="0" fontId="71" fillId="0" borderId="58" xfId="0" applyFont="1" applyBorder="1" applyAlignment="1">
      <alignment vertical="center" wrapText="1"/>
    </xf>
    <xf numFmtId="0" fontId="71" fillId="0" borderId="59" xfId="0" applyFont="1" applyBorder="1" applyAlignment="1">
      <alignment vertical="center" wrapText="1"/>
    </xf>
    <xf numFmtId="3" fontId="34" fillId="0" borderId="60" xfId="70" applyNumberFormat="1" applyFont="1" applyFill="1" applyBorder="1" applyAlignment="1">
      <alignment horizontal="center" vertical="center"/>
    </xf>
    <xf numFmtId="3" fontId="34" fillId="0" borderId="37" xfId="70" applyNumberFormat="1" applyFont="1" applyFill="1" applyBorder="1" applyAlignment="1">
      <alignment horizontal="center" vertical="center"/>
    </xf>
    <xf numFmtId="3" fontId="34" fillId="0" borderId="38" xfId="70" applyNumberFormat="1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3" fontId="34" fillId="0" borderId="0" xfId="69" applyNumberFormat="1" applyFont="1" applyFill="1" applyBorder="1" applyAlignment="1">
      <alignment horizontal="center" vertical="center"/>
    </xf>
    <xf numFmtId="3" fontId="34" fillId="0" borderId="0" xfId="56" applyNumberFormat="1" applyFont="1" applyFill="1" applyBorder="1" applyAlignment="1">
      <alignment horizontal="center" vertical="center"/>
      <protection/>
    </xf>
    <xf numFmtId="0" fontId="34" fillId="0" borderId="0" xfId="0" applyFont="1" applyBorder="1" applyAlignment="1">
      <alignment horizontal="center" vertical="center" wrapText="1"/>
    </xf>
    <xf numFmtId="3" fontId="64" fillId="0" borderId="0" xfId="69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3" fontId="34" fillId="0" borderId="45" xfId="70" applyNumberFormat="1" applyFont="1" applyFill="1" applyBorder="1" applyAlignment="1">
      <alignment horizontal="center" vertical="center"/>
    </xf>
    <xf numFmtId="0" fontId="36" fillId="0" borderId="29" xfId="58" applyFont="1" applyBorder="1" applyAlignment="1">
      <alignment horizontal="center" vertical="center" wrapText="1"/>
      <protection/>
    </xf>
    <xf numFmtId="3" fontId="65" fillId="0" borderId="0" xfId="68" applyNumberFormat="1" applyFont="1" applyFill="1" applyBorder="1" applyAlignment="1">
      <alignment horizontal="center" vertical="center"/>
    </xf>
    <xf numFmtId="0" fontId="65" fillId="0" borderId="0" xfId="0" applyFont="1" applyBorder="1" applyAlignment="1">
      <alignment horizontal="center" vertical="center" wrapText="1"/>
    </xf>
    <xf numFmtId="3" fontId="34" fillId="0" borderId="34" xfId="70" applyNumberFormat="1" applyFont="1" applyFill="1" applyBorder="1" applyAlignment="1">
      <alignment horizontal="center" vertical="center"/>
    </xf>
    <xf numFmtId="3" fontId="34" fillId="0" borderId="23" xfId="70" applyNumberFormat="1" applyFont="1" applyFill="1" applyBorder="1" applyAlignment="1">
      <alignment horizontal="center" vertical="center"/>
    </xf>
    <xf numFmtId="0" fontId="37" fillId="0" borderId="42" xfId="0" applyFont="1" applyBorder="1" applyAlignment="1">
      <alignment horizontal="center" vertical="center"/>
    </xf>
    <xf numFmtId="0" fontId="37" fillId="0" borderId="61" xfId="0" applyFont="1" applyBorder="1" applyAlignment="1">
      <alignment horizontal="center" vertical="center"/>
    </xf>
    <xf numFmtId="0" fontId="37" fillId="0" borderId="62" xfId="0" applyFont="1" applyBorder="1" applyAlignment="1">
      <alignment horizontal="center" vertical="center"/>
    </xf>
    <xf numFmtId="0" fontId="36" fillId="0" borderId="42" xfId="58" applyFont="1" applyBorder="1" applyAlignment="1">
      <alignment horizontal="center" vertical="center" wrapText="1"/>
      <protection/>
    </xf>
    <xf numFmtId="0" fontId="36" fillId="0" borderId="61" xfId="58" applyFont="1" applyBorder="1" applyAlignment="1">
      <alignment horizontal="center" vertical="center" wrapText="1"/>
      <protection/>
    </xf>
    <xf numFmtId="0" fontId="35" fillId="0" borderId="63" xfId="0" applyFont="1" applyBorder="1" applyAlignment="1">
      <alignment horizontal="center" vertical="center"/>
    </xf>
    <xf numFmtId="0" fontId="35" fillId="0" borderId="64" xfId="0" applyFont="1" applyBorder="1" applyAlignment="1">
      <alignment horizontal="center" vertical="center"/>
    </xf>
    <xf numFmtId="0" fontId="35" fillId="0" borderId="65" xfId="0" applyFont="1" applyBorder="1" applyAlignment="1">
      <alignment horizontal="center" vertical="center"/>
    </xf>
    <xf numFmtId="0" fontId="36" fillId="0" borderId="42" xfId="0" applyFont="1" applyBorder="1" applyAlignment="1">
      <alignment horizontal="center" vertical="center"/>
    </xf>
    <xf numFmtId="0" fontId="36" fillId="0" borderId="61" xfId="0" applyFont="1" applyBorder="1" applyAlignment="1">
      <alignment horizontal="center" vertical="center"/>
    </xf>
    <xf numFmtId="0" fontId="36" fillId="0" borderId="62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6" fillId="0" borderId="42" xfId="57" applyFont="1" applyBorder="1" applyAlignment="1">
      <alignment horizontal="center" vertical="center" wrapText="1"/>
      <protection/>
    </xf>
    <xf numFmtId="0" fontId="36" fillId="0" borderId="61" xfId="57" applyFont="1" applyBorder="1" applyAlignment="1">
      <alignment horizontal="center" vertical="center" wrapText="1"/>
      <protection/>
    </xf>
    <xf numFmtId="0" fontId="37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 wrapText="1"/>
    </xf>
    <xf numFmtId="0" fontId="73" fillId="34" borderId="54" xfId="0" applyFont="1" applyFill="1" applyBorder="1" applyAlignment="1">
      <alignment horizontal="center" vertical="center" wrapText="1"/>
    </xf>
    <xf numFmtId="0" fontId="73" fillId="34" borderId="55" xfId="0" applyFont="1" applyFill="1" applyBorder="1" applyAlignment="1">
      <alignment horizontal="center" vertical="center" wrapText="1"/>
    </xf>
    <xf numFmtId="0" fontId="73" fillId="34" borderId="67" xfId="0" applyFont="1" applyFill="1" applyBorder="1" applyAlignment="1">
      <alignment horizontal="center" vertical="center" wrapText="1"/>
    </xf>
    <xf numFmtId="0" fontId="73" fillId="34" borderId="68" xfId="0" applyFont="1" applyFill="1" applyBorder="1" applyAlignment="1">
      <alignment horizontal="center" vertical="center" wrapText="1"/>
    </xf>
    <xf numFmtId="0" fontId="73" fillId="34" borderId="69" xfId="0" applyFont="1" applyFill="1" applyBorder="1" applyAlignment="1">
      <alignment horizontal="center" vertical="center" wrapText="1"/>
    </xf>
    <xf numFmtId="0" fontId="73" fillId="34" borderId="70" xfId="0" applyFont="1" applyFill="1" applyBorder="1" applyAlignment="1">
      <alignment horizontal="center" vertical="center" wrapText="1"/>
    </xf>
    <xf numFmtId="0" fontId="73" fillId="34" borderId="71" xfId="0" applyFont="1" applyFill="1" applyBorder="1" applyAlignment="1">
      <alignment horizontal="center" vertical="center" wrapText="1"/>
    </xf>
    <xf numFmtId="0" fontId="73" fillId="34" borderId="72" xfId="0" applyFont="1" applyFill="1" applyBorder="1" applyAlignment="1">
      <alignment horizontal="center" vertical="center" wrapText="1"/>
    </xf>
    <xf numFmtId="0" fontId="73" fillId="34" borderId="73" xfId="0" applyFont="1" applyFill="1" applyBorder="1" applyAlignment="1">
      <alignment horizontal="center" vertical="center" wrapText="1"/>
    </xf>
    <xf numFmtId="0" fontId="70" fillId="0" borderId="71" xfId="0" applyFont="1" applyBorder="1" applyAlignment="1">
      <alignment horizontal="center" vertical="center" wrapText="1"/>
    </xf>
    <xf numFmtId="0" fontId="70" fillId="0" borderId="72" xfId="0" applyFont="1" applyBorder="1" applyAlignment="1">
      <alignment horizontal="center" vertical="center" wrapText="1"/>
    </xf>
    <xf numFmtId="0" fontId="70" fillId="0" borderId="73" xfId="0" applyFont="1" applyBorder="1" applyAlignment="1">
      <alignment horizontal="center" vertical="center" wrapText="1"/>
    </xf>
    <xf numFmtId="0" fontId="71" fillId="0" borderId="71" xfId="0" applyFont="1" applyBorder="1" applyAlignment="1">
      <alignment vertical="center" wrapText="1"/>
    </xf>
    <xf numFmtId="0" fontId="71" fillId="0" borderId="73" xfId="0" applyFont="1" applyBorder="1" applyAlignment="1">
      <alignment vertical="center" wrapText="1"/>
    </xf>
    <xf numFmtId="0" fontId="71" fillId="0" borderId="71" xfId="0" applyFont="1" applyBorder="1" applyAlignment="1">
      <alignment horizontal="center" vertical="center" wrapText="1"/>
    </xf>
    <xf numFmtId="0" fontId="71" fillId="0" borderId="72" xfId="0" applyFont="1" applyBorder="1" applyAlignment="1">
      <alignment horizontal="center" vertical="center" wrapText="1"/>
    </xf>
    <xf numFmtId="0" fontId="71" fillId="0" borderId="73" xfId="0" applyFont="1" applyBorder="1" applyAlignment="1">
      <alignment horizontal="center" vertical="center" wrapText="1"/>
    </xf>
    <xf numFmtId="0" fontId="70" fillId="0" borderId="54" xfId="0" applyFont="1" applyBorder="1" applyAlignment="1">
      <alignment horizontal="center" vertical="center" wrapText="1"/>
    </xf>
    <xf numFmtId="0" fontId="70" fillId="0" borderId="55" xfId="0" applyFont="1" applyBorder="1" applyAlignment="1">
      <alignment horizontal="center" vertical="center" wrapText="1"/>
    </xf>
    <xf numFmtId="0" fontId="71" fillId="0" borderId="54" xfId="0" applyFont="1" applyBorder="1" applyAlignment="1">
      <alignment vertical="center" wrapText="1"/>
    </xf>
    <xf numFmtId="0" fontId="71" fillId="0" borderId="55" xfId="0" applyFont="1" applyBorder="1" applyAlignment="1">
      <alignment vertical="center" wrapText="1"/>
    </xf>
    <xf numFmtId="0" fontId="71" fillId="0" borderId="71" xfId="0" applyFont="1" applyBorder="1" applyAlignment="1">
      <alignment horizontal="left" vertical="center" wrapText="1" indent="1"/>
    </xf>
    <xf numFmtId="0" fontId="71" fillId="0" borderId="73" xfId="0" applyFont="1" applyBorder="1" applyAlignment="1">
      <alignment horizontal="left" vertical="center" wrapText="1" indent="1"/>
    </xf>
    <xf numFmtId="0" fontId="72" fillId="33" borderId="54" xfId="0" applyFont="1" applyFill="1" applyBorder="1" applyAlignment="1">
      <alignment horizontal="center" vertical="center" wrapText="1"/>
    </xf>
    <xf numFmtId="0" fontId="72" fillId="33" borderId="55" xfId="0" applyFont="1" applyFill="1" applyBorder="1" applyAlignment="1">
      <alignment horizontal="center" vertical="center" wrapText="1"/>
    </xf>
    <xf numFmtId="0" fontId="72" fillId="33" borderId="71" xfId="0" applyFont="1" applyFill="1" applyBorder="1" applyAlignment="1">
      <alignment horizontal="center" vertical="center" wrapText="1"/>
    </xf>
    <xf numFmtId="0" fontId="72" fillId="33" borderId="72" xfId="0" applyFont="1" applyFill="1" applyBorder="1" applyAlignment="1">
      <alignment horizontal="center" vertical="center" wrapText="1"/>
    </xf>
    <xf numFmtId="0" fontId="72" fillId="33" borderId="73" xfId="0" applyFont="1" applyFill="1" applyBorder="1" applyAlignment="1">
      <alignment horizontal="center" vertical="center" wrapText="1"/>
    </xf>
    <xf numFmtId="49" fontId="71" fillId="0" borderId="71" xfId="0" applyNumberFormat="1" applyFont="1" applyBorder="1" applyAlignment="1">
      <alignment horizontal="center" vertical="center" wrapText="1"/>
    </xf>
    <xf numFmtId="49" fontId="71" fillId="0" borderId="73" xfId="0" applyNumberFormat="1" applyFont="1" applyBorder="1" applyAlignment="1">
      <alignment horizontal="center" vertical="center" wrapText="1"/>
    </xf>
    <xf numFmtId="0" fontId="74" fillId="0" borderId="0" xfId="0" applyFont="1" applyAlignment="1">
      <alignment horizontal="left" vertical="center" wrapText="1"/>
    </xf>
    <xf numFmtId="0" fontId="75" fillId="0" borderId="74" xfId="0" applyFont="1" applyBorder="1" applyAlignment="1">
      <alignment horizontal="left" vertical="center" wrapText="1"/>
    </xf>
    <xf numFmtId="0" fontId="71" fillId="0" borderId="75" xfId="0" applyFont="1" applyBorder="1" applyAlignment="1">
      <alignment vertical="center" wrapText="1"/>
    </xf>
    <xf numFmtId="0" fontId="71" fillId="0" borderId="76" xfId="0" applyFont="1" applyBorder="1" applyAlignment="1">
      <alignment vertical="center" wrapText="1"/>
    </xf>
    <xf numFmtId="0" fontId="71" fillId="0" borderId="77" xfId="0" applyFont="1" applyBorder="1" applyAlignment="1">
      <alignment vertical="center" wrapText="1"/>
    </xf>
    <xf numFmtId="0" fontId="73" fillId="34" borderId="78" xfId="0" applyFont="1" applyFill="1" applyBorder="1" applyAlignment="1">
      <alignment horizontal="left" vertical="center" wrapText="1"/>
    </xf>
    <xf numFmtId="0" fontId="73" fillId="34" borderId="79" xfId="0" applyFont="1" applyFill="1" applyBorder="1" applyAlignment="1">
      <alignment horizontal="left" vertical="center" wrapText="1"/>
    </xf>
    <xf numFmtId="0" fontId="73" fillId="34" borderId="80" xfId="0" applyFont="1" applyFill="1" applyBorder="1" applyAlignment="1">
      <alignment horizontal="left" vertical="center" wrapText="1"/>
    </xf>
    <xf numFmtId="0" fontId="73" fillId="34" borderId="81" xfId="0" applyFont="1" applyFill="1" applyBorder="1" applyAlignment="1">
      <alignment horizontal="left" vertical="center" wrapText="1"/>
    </xf>
    <xf numFmtId="0" fontId="73" fillId="34" borderId="82" xfId="0" applyFont="1" applyFill="1" applyBorder="1" applyAlignment="1">
      <alignment horizontal="left" vertical="center" wrapText="1"/>
    </xf>
    <xf numFmtId="0" fontId="73" fillId="34" borderId="55" xfId="0" applyFont="1" applyFill="1" applyBorder="1" applyAlignment="1">
      <alignment horizontal="left" vertical="center" wrapText="1"/>
    </xf>
    <xf numFmtId="0" fontId="73" fillId="34" borderId="83" xfId="0" applyFont="1" applyFill="1" applyBorder="1" applyAlignment="1">
      <alignment horizontal="center" vertical="center" wrapText="1"/>
    </xf>
    <xf numFmtId="0" fontId="73" fillId="34" borderId="84" xfId="0" applyFont="1" applyFill="1" applyBorder="1" applyAlignment="1">
      <alignment horizontal="center" vertical="center" wrapText="1"/>
    </xf>
    <xf numFmtId="0" fontId="73" fillId="34" borderId="85" xfId="0" applyFont="1" applyFill="1" applyBorder="1" applyAlignment="1">
      <alignment horizontal="center" vertical="center" wrapText="1"/>
    </xf>
    <xf numFmtId="0" fontId="73" fillId="34" borderId="86" xfId="0" applyFont="1" applyFill="1" applyBorder="1" applyAlignment="1">
      <alignment horizontal="center" vertical="center" wrapText="1"/>
    </xf>
    <xf numFmtId="0" fontId="73" fillId="34" borderId="87" xfId="0" applyFont="1" applyFill="1" applyBorder="1" applyAlignment="1">
      <alignment horizontal="center" vertical="center" wrapText="1"/>
    </xf>
    <xf numFmtId="0" fontId="71" fillId="0" borderId="88" xfId="0" applyFont="1" applyBorder="1" applyAlignment="1">
      <alignment vertical="center" wrapText="1"/>
    </xf>
    <xf numFmtId="0" fontId="71" fillId="0" borderId="80" xfId="0" applyFont="1" applyBorder="1" applyAlignment="1">
      <alignment vertical="center" wrapText="1"/>
    </xf>
    <xf numFmtId="0" fontId="74" fillId="0" borderId="0" xfId="0" applyFont="1" applyAlignment="1">
      <alignment horizontal="center" vertical="center" wrapText="1"/>
    </xf>
    <xf numFmtId="0" fontId="71" fillId="0" borderId="89" xfId="0" applyFont="1" applyBorder="1" applyAlignment="1">
      <alignment vertical="center" wrapText="1"/>
    </xf>
    <xf numFmtId="0" fontId="71" fillId="0" borderId="90" xfId="0" applyFont="1" applyBorder="1" applyAlignment="1">
      <alignment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5 2" xfId="54"/>
    <cellStyle name="Обычный 2 3 2 2" xfId="55"/>
    <cellStyle name="Обычный 2_ФОТ доработать" xfId="56"/>
    <cellStyle name="Обычный_Лист1" xfId="57"/>
    <cellStyle name="Обычный_Лист1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[0] 2" xfId="68"/>
    <cellStyle name="Финансовый [0] 3" xfId="69"/>
    <cellStyle name="Финансовый [0] 3 2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P105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9.140625" defaultRowHeight="15"/>
  <cols>
    <col min="1" max="1" width="11.8515625" style="1" customWidth="1"/>
    <col min="2" max="2" width="19.57421875" style="1" customWidth="1"/>
    <col min="3" max="3" width="36.28125" style="1" customWidth="1"/>
    <col min="4" max="31" width="9.140625" style="1" customWidth="1"/>
    <col min="32" max="16384" width="9.140625" style="1" customWidth="1"/>
  </cols>
  <sheetData>
    <row r="1" spans="2:3" ht="15.75">
      <c r="B1" s="2"/>
      <c r="C1" s="2"/>
    </row>
    <row r="2" spans="3:26" s="3" customFormat="1" ht="18">
      <c r="C2" s="69" t="s">
        <v>44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</row>
    <row r="3" spans="2:3" s="4" customFormat="1" ht="13.5" thickBot="1">
      <c r="B3" s="5"/>
      <c r="C3" s="6"/>
    </row>
    <row r="4" spans="1:38" s="4" customFormat="1" ht="13.5" thickBot="1">
      <c r="A4" s="177" t="s">
        <v>9</v>
      </c>
      <c r="B4" s="178"/>
      <c r="C4" s="179"/>
      <c r="D4" s="169" t="s">
        <v>113</v>
      </c>
      <c r="E4" s="170"/>
      <c r="F4" s="170"/>
      <c r="G4" s="170"/>
      <c r="H4" s="170"/>
      <c r="I4" s="170"/>
      <c r="J4" s="170"/>
      <c r="K4" s="169" t="s">
        <v>114</v>
      </c>
      <c r="L4" s="170"/>
      <c r="M4" s="170"/>
      <c r="N4" s="170"/>
      <c r="O4" s="170"/>
      <c r="P4" s="170"/>
      <c r="Q4" s="170"/>
      <c r="R4" s="169" t="s">
        <v>110</v>
      </c>
      <c r="S4" s="170"/>
      <c r="T4" s="170"/>
      <c r="U4" s="170"/>
      <c r="V4" s="170"/>
      <c r="W4" s="170"/>
      <c r="X4" s="170"/>
      <c r="Y4" s="169" t="s">
        <v>111</v>
      </c>
      <c r="Z4" s="170"/>
      <c r="AA4" s="170"/>
      <c r="AB4" s="170"/>
      <c r="AC4" s="170"/>
      <c r="AD4" s="170"/>
      <c r="AE4" s="170"/>
      <c r="AF4" s="169" t="s">
        <v>112</v>
      </c>
      <c r="AG4" s="170"/>
      <c r="AH4" s="170"/>
      <c r="AI4" s="170"/>
      <c r="AJ4" s="170"/>
      <c r="AK4" s="170"/>
      <c r="AL4" s="171"/>
    </row>
    <row r="5" spans="1:38" s="4" customFormat="1" ht="15.75" customHeight="1" thickBot="1">
      <c r="A5" s="183" t="s">
        <v>0</v>
      </c>
      <c r="B5" s="184"/>
      <c r="C5" s="184"/>
      <c r="D5" s="180" t="s">
        <v>6</v>
      </c>
      <c r="E5" s="181"/>
      <c r="F5" s="181"/>
      <c r="G5" s="181"/>
      <c r="H5" s="181"/>
      <c r="I5" s="181"/>
      <c r="J5" s="181"/>
      <c r="K5" s="180" t="s">
        <v>6</v>
      </c>
      <c r="L5" s="181"/>
      <c r="M5" s="181"/>
      <c r="N5" s="181"/>
      <c r="O5" s="181"/>
      <c r="P5" s="181"/>
      <c r="Q5" s="181"/>
      <c r="R5" s="180" t="s">
        <v>27</v>
      </c>
      <c r="S5" s="181"/>
      <c r="T5" s="181"/>
      <c r="U5" s="181"/>
      <c r="V5" s="181"/>
      <c r="W5" s="181"/>
      <c r="X5" s="181"/>
      <c r="Y5" s="180" t="s">
        <v>6</v>
      </c>
      <c r="Z5" s="181"/>
      <c r="AA5" s="181"/>
      <c r="AB5" s="181"/>
      <c r="AC5" s="181"/>
      <c r="AD5" s="181"/>
      <c r="AE5" s="181"/>
      <c r="AF5" s="180" t="s">
        <v>6</v>
      </c>
      <c r="AG5" s="181"/>
      <c r="AH5" s="181"/>
      <c r="AI5" s="181"/>
      <c r="AJ5" s="181"/>
      <c r="AK5" s="181"/>
      <c r="AL5" s="182"/>
    </row>
    <row r="6" spans="1:38" s="4" customFormat="1" ht="90" thickBot="1">
      <c r="A6" s="97" t="s">
        <v>1</v>
      </c>
      <c r="B6" s="98" t="s">
        <v>2</v>
      </c>
      <c r="C6" s="99" t="s">
        <v>3</v>
      </c>
      <c r="D6" s="7" t="s">
        <v>4</v>
      </c>
      <c r="E6" s="8" t="s">
        <v>5</v>
      </c>
      <c r="F6" s="8" t="s">
        <v>12</v>
      </c>
      <c r="G6" s="8" t="s">
        <v>47</v>
      </c>
      <c r="H6" s="8" t="s">
        <v>48</v>
      </c>
      <c r="I6" s="8" t="s">
        <v>49</v>
      </c>
      <c r="J6" s="23" t="s">
        <v>50</v>
      </c>
      <c r="K6" s="7" t="s">
        <v>4</v>
      </c>
      <c r="L6" s="8" t="s">
        <v>5</v>
      </c>
      <c r="M6" s="8" t="s">
        <v>12</v>
      </c>
      <c r="N6" s="8" t="s">
        <v>47</v>
      </c>
      <c r="O6" s="8" t="s">
        <v>48</v>
      </c>
      <c r="P6" s="8" t="s">
        <v>49</v>
      </c>
      <c r="Q6" s="23" t="s">
        <v>50</v>
      </c>
      <c r="R6" s="7" t="s">
        <v>4</v>
      </c>
      <c r="S6" s="8" t="s">
        <v>5</v>
      </c>
      <c r="T6" s="8" t="s">
        <v>12</v>
      </c>
      <c r="U6" s="8" t="s">
        <v>47</v>
      </c>
      <c r="V6" s="8" t="s">
        <v>48</v>
      </c>
      <c r="W6" s="8" t="s">
        <v>49</v>
      </c>
      <c r="X6" s="23" t="s">
        <v>50</v>
      </c>
      <c r="Y6" s="7" t="s">
        <v>4</v>
      </c>
      <c r="Z6" s="8" t="s">
        <v>5</v>
      </c>
      <c r="AA6" s="8" t="s">
        <v>12</v>
      </c>
      <c r="AB6" s="8" t="s">
        <v>47</v>
      </c>
      <c r="AC6" s="8" t="s">
        <v>48</v>
      </c>
      <c r="AD6" s="8" t="s">
        <v>49</v>
      </c>
      <c r="AE6" s="23" t="s">
        <v>50</v>
      </c>
      <c r="AF6" s="7" t="s">
        <v>4</v>
      </c>
      <c r="AG6" s="8" t="s">
        <v>5</v>
      </c>
      <c r="AH6" s="8" t="s">
        <v>12</v>
      </c>
      <c r="AI6" s="8" t="s">
        <v>47</v>
      </c>
      <c r="AJ6" s="8" t="s">
        <v>48</v>
      </c>
      <c r="AK6" s="8" t="s">
        <v>49</v>
      </c>
      <c r="AL6" s="23" t="s">
        <v>50</v>
      </c>
    </row>
    <row r="7" spans="1:38" s="4" customFormat="1" ht="15" customHeight="1">
      <c r="A7" s="94" t="s">
        <v>51</v>
      </c>
      <c r="B7" s="95" t="s">
        <v>10</v>
      </c>
      <c r="C7" s="141" t="s">
        <v>45</v>
      </c>
      <c r="D7" s="109">
        <v>5400</v>
      </c>
      <c r="E7" s="83">
        <v>4000</v>
      </c>
      <c r="F7" s="83">
        <f>E7-E7*0.2</f>
        <v>3200</v>
      </c>
      <c r="G7" s="83">
        <f aca="true" t="shared" si="0" ref="G7:G12">E7-E7*15%</f>
        <v>3400</v>
      </c>
      <c r="H7" s="83">
        <f aca="true" t="shared" si="1" ref="H7:H12">E7-E7*7%</f>
        <v>3720</v>
      </c>
      <c r="I7" s="75">
        <f aca="true" t="shared" si="2" ref="I7:I12">E7-E7*35%</f>
        <v>2600</v>
      </c>
      <c r="J7" s="76">
        <f aca="true" t="shared" si="3" ref="J7:J12">E7-E7*25%</f>
        <v>3000</v>
      </c>
      <c r="K7" s="102">
        <v>5400</v>
      </c>
      <c r="L7" s="82">
        <v>4000</v>
      </c>
      <c r="M7" s="82">
        <f>L7-L7*0.2</f>
        <v>3200</v>
      </c>
      <c r="N7" s="82">
        <f aca="true" t="shared" si="4" ref="N7:N12">L7-L7*15%</f>
        <v>3400</v>
      </c>
      <c r="O7" s="82">
        <f aca="true" t="shared" si="5" ref="O7:O12">L7-L7*7%</f>
        <v>3720</v>
      </c>
      <c r="P7" s="104">
        <f aca="true" t="shared" si="6" ref="P7:P12">L7-L7*35%</f>
        <v>2600</v>
      </c>
      <c r="Q7" s="105">
        <f aca="true" t="shared" si="7" ref="Q7:Q12">L7-L7*25%</f>
        <v>3000</v>
      </c>
      <c r="R7" s="102">
        <v>5600</v>
      </c>
      <c r="S7" s="103">
        <v>4500</v>
      </c>
      <c r="T7" s="82">
        <f aca="true" t="shared" si="8" ref="T7:T12">S7-S7*0.2</f>
        <v>3600</v>
      </c>
      <c r="U7" s="82">
        <f aca="true" t="shared" si="9" ref="U7:U12">S7-S7*15%</f>
        <v>3825</v>
      </c>
      <c r="V7" s="82">
        <f aca="true" t="shared" si="10" ref="V7:V12">S7-S7*7%</f>
        <v>4185</v>
      </c>
      <c r="W7" s="104">
        <f aca="true" t="shared" si="11" ref="W7:W12">S7-S7*35%</f>
        <v>2925</v>
      </c>
      <c r="X7" s="105">
        <f aca="true" t="shared" si="12" ref="X7:X12">S7-S7*25%</f>
        <v>3375</v>
      </c>
      <c r="Y7" s="102">
        <v>5800</v>
      </c>
      <c r="Z7" s="103">
        <v>5000</v>
      </c>
      <c r="AA7" s="82">
        <f aca="true" t="shared" si="13" ref="AA7:AA12">Z7-Z7*0.2</f>
        <v>4000</v>
      </c>
      <c r="AB7" s="82">
        <f aca="true" t="shared" si="14" ref="AB7:AB12">Z7-Z7*15%</f>
        <v>4250</v>
      </c>
      <c r="AC7" s="82">
        <f aca="true" t="shared" si="15" ref="AC7:AC12">Z7-Z7*7%</f>
        <v>4650</v>
      </c>
      <c r="AD7" s="104">
        <f aca="true" t="shared" si="16" ref="AD7:AD12">Z7-Z7*35%</f>
        <v>3250</v>
      </c>
      <c r="AE7" s="105">
        <f aca="true" t="shared" si="17" ref="AE7:AE12">Z7-Z7*25%</f>
        <v>3750</v>
      </c>
      <c r="AF7" s="102">
        <v>5600</v>
      </c>
      <c r="AG7" s="103">
        <v>4600</v>
      </c>
      <c r="AH7" s="82">
        <f aca="true" t="shared" si="18" ref="AH7:AH12">AG7-AG7*0.2</f>
        <v>3680</v>
      </c>
      <c r="AI7" s="82">
        <f aca="true" t="shared" si="19" ref="AI7:AI12">AG7-AG7*15%</f>
        <v>3910</v>
      </c>
      <c r="AJ7" s="82">
        <f aca="true" t="shared" si="20" ref="AJ7:AJ12">AG7-AG7*7%</f>
        <v>4278</v>
      </c>
      <c r="AK7" s="104">
        <f aca="true" t="shared" si="21" ref="AK7:AK12">AG7-AG7*35%</f>
        <v>2990</v>
      </c>
      <c r="AL7" s="105">
        <f aca="true" t="shared" si="22" ref="AL7:AL12">AG7-AG7*25%</f>
        <v>3450</v>
      </c>
    </row>
    <row r="8" spans="1:38" s="4" customFormat="1" ht="15" customHeight="1">
      <c r="A8" s="59" t="s">
        <v>52</v>
      </c>
      <c r="B8" s="64" t="s">
        <v>10</v>
      </c>
      <c r="C8" s="142" t="s">
        <v>29</v>
      </c>
      <c r="D8" s="9">
        <v>6100</v>
      </c>
      <c r="E8" s="11">
        <v>4600</v>
      </c>
      <c r="F8" s="11">
        <f>E8-E8*0.2</f>
        <v>3680</v>
      </c>
      <c r="G8" s="11">
        <f t="shared" si="0"/>
        <v>3910</v>
      </c>
      <c r="H8" s="11">
        <f t="shared" si="1"/>
        <v>4278</v>
      </c>
      <c r="I8" s="12">
        <f t="shared" si="2"/>
        <v>2990</v>
      </c>
      <c r="J8" s="35">
        <f t="shared" si="3"/>
        <v>3450</v>
      </c>
      <c r="K8" s="90">
        <v>6100</v>
      </c>
      <c r="L8" s="11">
        <v>4600</v>
      </c>
      <c r="M8" s="11">
        <f>L8-L8*0.2</f>
        <v>3680</v>
      </c>
      <c r="N8" s="11">
        <f t="shared" si="4"/>
        <v>3910</v>
      </c>
      <c r="O8" s="11">
        <f t="shared" si="5"/>
        <v>4278</v>
      </c>
      <c r="P8" s="12">
        <f t="shared" si="6"/>
        <v>2990</v>
      </c>
      <c r="Q8" s="35">
        <f t="shared" si="7"/>
        <v>3450</v>
      </c>
      <c r="R8" s="90">
        <v>6300</v>
      </c>
      <c r="S8" s="10">
        <v>5200</v>
      </c>
      <c r="T8" s="11">
        <f t="shared" si="8"/>
        <v>4160</v>
      </c>
      <c r="U8" s="11">
        <f t="shared" si="9"/>
        <v>4420</v>
      </c>
      <c r="V8" s="11">
        <f t="shared" si="10"/>
        <v>4836</v>
      </c>
      <c r="W8" s="12">
        <f t="shared" si="11"/>
        <v>3380</v>
      </c>
      <c r="X8" s="35">
        <f t="shared" si="12"/>
        <v>3900</v>
      </c>
      <c r="Y8" s="90">
        <v>6900</v>
      </c>
      <c r="Z8" s="10">
        <v>5700</v>
      </c>
      <c r="AA8" s="11">
        <f t="shared" si="13"/>
        <v>4560</v>
      </c>
      <c r="AB8" s="11">
        <f t="shared" si="14"/>
        <v>4845</v>
      </c>
      <c r="AC8" s="11">
        <f t="shared" si="15"/>
        <v>5301</v>
      </c>
      <c r="AD8" s="12">
        <f t="shared" si="16"/>
        <v>3705</v>
      </c>
      <c r="AE8" s="35">
        <f t="shared" si="17"/>
        <v>4275</v>
      </c>
      <c r="AF8" s="90">
        <v>6400</v>
      </c>
      <c r="AG8" s="10">
        <v>5100</v>
      </c>
      <c r="AH8" s="11">
        <f t="shared" si="18"/>
        <v>4080</v>
      </c>
      <c r="AI8" s="11">
        <f t="shared" si="19"/>
        <v>4335</v>
      </c>
      <c r="AJ8" s="11">
        <f t="shared" si="20"/>
        <v>4743</v>
      </c>
      <c r="AK8" s="12">
        <f t="shared" si="21"/>
        <v>3315</v>
      </c>
      <c r="AL8" s="35">
        <f t="shared" si="22"/>
        <v>3825</v>
      </c>
    </row>
    <row r="9" spans="1:38" ht="25.5">
      <c r="A9" s="58" t="s">
        <v>53</v>
      </c>
      <c r="B9" s="64" t="s">
        <v>10</v>
      </c>
      <c r="C9" s="143" t="s">
        <v>46</v>
      </c>
      <c r="D9" s="9">
        <v>5800</v>
      </c>
      <c r="E9" s="11">
        <v>4400</v>
      </c>
      <c r="F9" s="11">
        <v>0</v>
      </c>
      <c r="G9" s="11">
        <f t="shared" si="0"/>
        <v>3740</v>
      </c>
      <c r="H9" s="11">
        <f t="shared" si="1"/>
        <v>4092</v>
      </c>
      <c r="I9" s="12">
        <f t="shared" si="2"/>
        <v>2860</v>
      </c>
      <c r="J9" s="35">
        <f t="shared" si="3"/>
        <v>3300</v>
      </c>
      <c r="K9" s="90">
        <v>5800</v>
      </c>
      <c r="L9" s="11">
        <v>4400</v>
      </c>
      <c r="M9" s="11">
        <v>0</v>
      </c>
      <c r="N9" s="11">
        <f t="shared" si="4"/>
        <v>3740</v>
      </c>
      <c r="O9" s="11">
        <f t="shared" si="5"/>
        <v>4092</v>
      </c>
      <c r="P9" s="12">
        <f t="shared" si="6"/>
        <v>2860</v>
      </c>
      <c r="Q9" s="35">
        <f t="shared" si="7"/>
        <v>3300</v>
      </c>
      <c r="R9" s="91">
        <v>6100</v>
      </c>
      <c r="S9" s="71">
        <v>5000</v>
      </c>
      <c r="T9" s="11">
        <v>0</v>
      </c>
      <c r="U9" s="11">
        <f t="shared" si="9"/>
        <v>4250</v>
      </c>
      <c r="V9" s="11">
        <f t="shared" si="10"/>
        <v>4650</v>
      </c>
      <c r="W9" s="12">
        <f t="shared" si="11"/>
        <v>3250</v>
      </c>
      <c r="X9" s="35">
        <f t="shared" si="12"/>
        <v>3750</v>
      </c>
      <c r="Y9" s="91">
        <v>6400</v>
      </c>
      <c r="Z9" s="71">
        <v>5400</v>
      </c>
      <c r="AA9" s="11">
        <v>0</v>
      </c>
      <c r="AB9" s="11">
        <f t="shared" si="14"/>
        <v>4590</v>
      </c>
      <c r="AC9" s="11">
        <f t="shared" si="15"/>
        <v>5022</v>
      </c>
      <c r="AD9" s="12">
        <f t="shared" si="16"/>
        <v>3510</v>
      </c>
      <c r="AE9" s="35">
        <f t="shared" si="17"/>
        <v>4050</v>
      </c>
      <c r="AF9" s="91">
        <v>5900</v>
      </c>
      <c r="AG9" s="71">
        <v>5000</v>
      </c>
      <c r="AH9" s="11">
        <v>0</v>
      </c>
      <c r="AI9" s="11">
        <f t="shared" si="19"/>
        <v>4250</v>
      </c>
      <c r="AJ9" s="11">
        <f t="shared" si="20"/>
        <v>4650</v>
      </c>
      <c r="AK9" s="12">
        <f t="shared" si="21"/>
        <v>3250</v>
      </c>
      <c r="AL9" s="35">
        <f t="shared" si="22"/>
        <v>3750</v>
      </c>
    </row>
    <row r="10" spans="1:38" ht="25.5">
      <c r="A10" s="59" t="s">
        <v>55</v>
      </c>
      <c r="B10" s="64" t="s">
        <v>10</v>
      </c>
      <c r="C10" s="142" t="s">
        <v>34</v>
      </c>
      <c r="D10" s="9">
        <v>6300</v>
      </c>
      <c r="E10" s="11">
        <v>4900</v>
      </c>
      <c r="F10" s="26">
        <f>E10-E10*0.2</f>
        <v>3920</v>
      </c>
      <c r="G10" s="11">
        <f t="shared" si="0"/>
        <v>4165</v>
      </c>
      <c r="H10" s="11">
        <f t="shared" si="1"/>
        <v>4557</v>
      </c>
      <c r="I10" s="12">
        <f t="shared" si="2"/>
        <v>3185</v>
      </c>
      <c r="J10" s="35">
        <f t="shared" si="3"/>
        <v>3675</v>
      </c>
      <c r="K10" s="90">
        <v>6300</v>
      </c>
      <c r="L10" s="11">
        <v>4900</v>
      </c>
      <c r="M10" s="26">
        <f>L10-L10*0.2</f>
        <v>3920</v>
      </c>
      <c r="N10" s="11">
        <f t="shared" si="4"/>
        <v>4165</v>
      </c>
      <c r="O10" s="11">
        <f t="shared" si="5"/>
        <v>4557</v>
      </c>
      <c r="P10" s="12">
        <f t="shared" si="6"/>
        <v>3185</v>
      </c>
      <c r="Q10" s="35">
        <f t="shared" si="7"/>
        <v>3675</v>
      </c>
      <c r="R10" s="90">
        <v>6500</v>
      </c>
      <c r="S10" s="10">
        <v>5500</v>
      </c>
      <c r="T10" s="26">
        <f t="shared" si="8"/>
        <v>4400</v>
      </c>
      <c r="U10" s="11">
        <f t="shared" si="9"/>
        <v>4675</v>
      </c>
      <c r="V10" s="11">
        <f t="shared" si="10"/>
        <v>5115</v>
      </c>
      <c r="W10" s="12">
        <f t="shared" si="11"/>
        <v>3575</v>
      </c>
      <c r="X10" s="35">
        <f t="shared" si="12"/>
        <v>4125</v>
      </c>
      <c r="Y10" s="90">
        <v>7000</v>
      </c>
      <c r="Z10" s="10">
        <v>6200</v>
      </c>
      <c r="AA10" s="26">
        <f t="shared" si="13"/>
        <v>4960</v>
      </c>
      <c r="AB10" s="11">
        <f t="shared" si="14"/>
        <v>5270</v>
      </c>
      <c r="AC10" s="11">
        <f t="shared" si="15"/>
        <v>5766</v>
      </c>
      <c r="AD10" s="12">
        <f t="shared" si="16"/>
        <v>4030</v>
      </c>
      <c r="AE10" s="35">
        <f t="shared" si="17"/>
        <v>4650</v>
      </c>
      <c r="AF10" s="90">
        <v>6600</v>
      </c>
      <c r="AG10" s="10">
        <v>5600</v>
      </c>
      <c r="AH10" s="26">
        <f t="shared" si="18"/>
        <v>4480</v>
      </c>
      <c r="AI10" s="11">
        <f t="shared" si="19"/>
        <v>4760</v>
      </c>
      <c r="AJ10" s="11">
        <f t="shared" si="20"/>
        <v>5208</v>
      </c>
      <c r="AK10" s="12">
        <f t="shared" si="21"/>
        <v>3640</v>
      </c>
      <c r="AL10" s="35">
        <f t="shared" si="22"/>
        <v>4200</v>
      </c>
    </row>
    <row r="11" spans="1:38" s="4" customFormat="1" ht="25.5">
      <c r="A11" s="58" t="s">
        <v>56</v>
      </c>
      <c r="B11" s="64" t="s">
        <v>57</v>
      </c>
      <c r="C11" s="143" t="s">
        <v>42</v>
      </c>
      <c r="D11" s="9">
        <v>9600</v>
      </c>
      <c r="E11" s="11">
        <v>7700</v>
      </c>
      <c r="F11" s="11">
        <f>E11-E11*0.2</f>
        <v>6160</v>
      </c>
      <c r="G11" s="11">
        <f t="shared" si="0"/>
        <v>6545</v>
      </c>
      <c r="H11" s="11">
        <f t="shared" si="1"/>
        <v>7161</v>
      </c>
      <c r="I11" s="12">
        <f t="shared" si="2"/>
        <v>5005</v>
      </c>
      <c r="J11" s="35">
        <f t="shared" si="3"/>
        <v>5775</v>
      </c>
      <c r="K11" s="90">
        <v>9600</v>
      </c>
      <c r="L11" s="11">
        <v>7700</v>
      </c>
      <c r="M11" s="11">
        <f>L11-L11*0.2</f>
        <v>6160</v>
      </c>
      <c r="N11" s="11">
        <f t="shared" si="4"/>
        <v>6545</v>
      </c>
      <c r="O11" s="11">
        <f t="shared" si="5"/>
        <v>7161</v>
      </c>
      <c r="P11" s="12">
        <f t="shared" si="6"/>
        <v>5005</v>
      </c>
      <c r="Q11" s="35">
        <f t="shared" si="7"/>
        <v>5775</v>
      </c>
      <c r="R11" s="90">
        <v>9900</v>
      </c>
      <c r="S11" s="10">
        <v>8300</v>
      </c>
      <c r="T11" s="11">
        <f t="shared" si="8"/>
        <v>6640</v>
      </c>
      <c r="U11" s="11">
        <f t="shared" si="9"/>
        <v>7055</v>
      </c>
      <c r="V11" s="11">
        <f t="shared" si="10"/>
        <v>7719</v>
      </c>
      <c r="W11" s="12">
        <f t="shared" si="11"/>
        <v>5395</v>
      </c>
      <c r="X11" s="35">
        <f t="shared" si="12"/>
        <v>6225</v>
      </c>
      <c r="Y11" s="90">
        <v>10700</v>
      </c>
      <c r="Z11" s="10">
        <v>8900</v>
      </c>
      <c r="AA11" s="11">
        <f t="shared" si="13"/>
        <v>7120</v>
      </c>
      <c r="AB11" s="11">
        <f t="shared" si="14"/>
        <v>7565</v>
      </c>
      <c r="AC11" s="11">
        <f t="shared" si="15"/>
        <v>8277</v>
      </c>
      <c r="AD11" s="12">
        <f t="shared" si="16"/>
        <v>5785</v>
      </c>
      <c r="AE11" s="35">
        <f t="shared" si="17"/>
        <v>6675</v>
      </c>
      <c r="AF11" s="90">
        <v>10000</v>
      </c>
      <c r="AG11" s="10">
        <v>8400</v>
      </c>
      <c r="AH11" s="11">
        <f t="shared" si="18"/>
        <v>6720</v>
      </c>
      <c r="AI11" s="11">
        <f t="shared" si="19"/>
        <v>7140</v>
      </c>
      <c r="AJ11" s="11">
        <f t="shared" si="20"/>
        <v>7812</v>
      </c>
      <c r="AK11" s="12">
        <f t="shared" si="21"/>
        <v>5460</v>
      </c>
      <c r="AL11" s="35">
        <f t="shared" si="22"/>
        <v>6300</v>
      </c>
    </row>
    <row r="12" spans="1:38" s="4" customFormat="1" ht="15.75" customHeight="1" thickBot="1">
      <c r="A12" s="60" t="s">
        <v>54</v>
      </c>
      <c r="B12" s="65" t="s">
        <v>16</v>
      </c>
      <c r="C12" s="144" t="s">
        <v>43</v>
      </c>
      <c r="D12" s="13">
        <v>12000</v>
      </c>
      <c r="E12" s="15">
        <v>9600</v>
      </c>
      <c r="F12" s="15">
        <f>E12-E12*0.2</f>
        <v>7680</v>
      </c>
      <c r="G12" s="15">
        <f t="shared" si="0"/>
        <v>8160</v>
      </c>
      <c r="H12" s="15">
        <f t="shared" si="1"/>
        <v>8928</v>
      </c>
      <c r="I12" s="16">
        <f t="shared" si="2"/>
        <v>6240</v>
      </c>
      <c r="J12" s="34">
        <f t="shared" si="3"/>
        <v>7200</v>
      </c>
      <c r="K12" s="92">
        <v>12000</v>
      </c>
      <c r="L12" s="15">
        <v>9600</v>
      </c>
      <c r="M12" s="15">
        <f>L12-L12*0.2</f>
        <v>7680</v>
      </c>
      <c r="N12" s="15">
        <f t="shared" si="4"/>
        <v>8160</v>
      </c>
      <c r="O12" s="15">
        <f t="shared" si="5"/>
        <v>8928</v>
      </c>
      <c r="P12" s="16">
        <f t="shared" si="6"/>
        <v>6240</v>
      </c>
      <c r="Q12" s="34">
        <f t="shared" si="7"/>
        <v>7200</v>
      </c>
      <c r="R12" s="92">
        <v>12400</v>
      </c>
      <c r="S12" s="14">
        <v>10200</v>
      </c>
      <c r="T12" s="15">
        <f t="shared" si="8"/>
        <v>8160</v>
      </c>
      <c r="U12" s="15">
        <f t="shared" si="9"/>
        <v>8670</v>
      </c>
      <c r="V12" s="15">
        <f t="shared" si="10"/>
        <v>9486</v>
      </c>
      <c r="W12" s="16">
        <f t="shared" si="11"/>
        <v>6630</v>
      </c>
      <c r="X12" s="34">
        <f t="shared" si="12"/>
        <v>7650</v>
      </c>
      <c r="Y12" s="92">
        <v>13600</v>
      </c>
      <c r="Z12" s="14">
        <v>11000</v>
      </c>
      <c r="AA12" s="15">
        <f t="shared" si="13"/>
        <v>8800</v>
      </c>
      <c r="AB12" s="15">
        <f t="shared" si="14"/>
        <v>9350</v>
      </c>
      <c r="AC12" s="15">
        <f t="shared" si="15"/>
        <v>10230</v>
      </c>
      <c r="AD12" s="16">
        <f t="shared" si="16"/>
        <v>7150</v>
      </c>
      <c r="AE12" s="34">
        <f t="shared" si="17"/>
        <v>8250</v>
      </c>
      <c r="AF12" s="92">
        <v>12500</v>
      </c>
      <c r="AG12" s="14">
        <v>10300</v>
      </c>
      <c r="AH12" s="15">
        <f t="shared" si="18"/>
        <v>8240</v>
      </c>
      <c r="AI12" s="15">
        <f t="shared" si="19"/>
        <v>8755</v>
      </c>
      <c r="AJ12" s="15">
        <f t="shared" si="20"/>
        <v>9579</v>
      </c>
      <c r="AK12" s="16">
        <f t="shared" si="21"/>
        <v>6695</v>
      </c>
      <c r="AL12" s="34">
        <f t="shared" si="22"/>
        <v>7725</v>
      </c>
    </row>
    <row r="13" spans="1:3" s="18" customFormat="1" ht="15" customHeight="1">
      <c r="A13" s="56" t="s">
        <v>22</v>
      </c>
      <c r="B13" s="57"/>
      <c r="C13" s="57"/>
    </row>
    <row r="14" spans="1:3" s="21" customFormat="1" ht="14.25" customHeight="1">
      <c r="A14" s="20" t="s">
        <v>23</v>
      </c>
      <c r="B14" s="20"/>
      <c r="C14" s="20"/>
    </row>
    <row r="15" spans="1:32" s="4" customFormat="1" ht="14.25">
      <c r="A15" s="66" t="s">
        <v>109</v>
      </c>
      <c r="B15" s="67"/>
      <c r="C15" s="67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="4" customFormat="1" ht="12.75" hidden="1">
      <c r="B16" s="17"/>
    </row>
    <row r="17" spans="1:38" s="4" customFormat="1" ht="13.5" customHeight="1" hidden="1" thickBot="1">
      <c r="A17" s="177" t="s">
        <v>9</v>
      </c>
      <c r="B17" s="178"/>
      <c r="C17" s="179"/>
      <c r="D17" s="169" t="s">
        <v>39</v>
      </c>
      <c r="E17" s="170"/>
      <c r="F17" s="170"/>
      <c r="G17" s="170"/>
      <c r="H17" s="170"/>
      <c r="I17" s="170"/>
      <c r="J17" s="170"/>
      <c r="K17" s="169" t="s">
        <v>39</v>
      </c>
      <c r="L17" s="170"/>
      <c r="M17" s="170"/>
      <c r="N17" s="170"/>
      <c r="O17" s="170"/>
      <c r="P17" s="170"/>
      <c r="Q17" s="170"/>
      <c r="R17" s="169" t="s">
        <v>39</v>
      </c>
      <c r="S17" s="170"/>
      <c r="T17" s="170"/>
      <c r="U17" s="170"/>
      <c r="V17" s="170"/>
      <c r="W17" s="170"/>
      <c r="X17" s="170"/>
      <c r="Y17" s="169" t="s">
        <v>40</v>
      </c>
      <c r="Z17" s="170"/>
      <c r="AA17" s="170"/>
      <c r="AB17" s="170"/>
      <c r="AC17" s="170"/>
      <c r="AD17" s="170"/>
      <c r="AE17" s="170"/>
      <c r="AF17" s="169" t="s">
        <v>41</v>
      </c>
      <c r="AG17" s="170"/>
      <c r="AH17" s="170"/>
      <c r="AI17" s="170"/>
      <c r="AJ17" s="170"/>
      <c r="AK17" s="170"/>
      <c r="AL17" s="171"/>
    </row>
    <row r="18" spans="1:38" ht="15" customHeight="1" hidden="1" thickBot="1">
      <c r="A18" s="183" t="s">
        <v>0</v>
      </c>
      <c r="B18" s="184"/>
      <c r="C18" s="184"/>
      <c r="D18" s="174" t="s">
        <v>26</v>
      </c>
      <c r="E18" s="175"/>
      <c r="F18" s="175"/>
      <c r="G18" s="175"/>
      <c r="H18" s="175"/>
      <c r="I18" s="175"/>
      <c r="J18" s="176"/>
      <c r="K18" s="174" t="s">
        <v>26</v>
      </c>
      <c r="L18" s="175"/>
      <c r="M18" s="175"/>
      <c r="N18" s="175"/>
      <c r="O18" s="175"/>
      <c r="P18" s="175"/>
      <c r="Q18" s="176"/>
      <c r="R18" s="174" t="s">
        <v>26</v>
      </c>
      <c r="S18" s="175"/>
      <c r="T18" s="175"/>
      <c r="U18" s="175"/>
      <c r="V18" s="175"/>
      <c r="W18" s="175"/>
      <c r="X18" s="176"/>
      <c r="Y18" s="174" t="s">
        <v>38</v>
      </c>
      <c r="Z18" s="175"/>
      <c r="AA18" s="175"/>
      <c r="AB18" s="175"/>
      <c r="AC18" s="175"/>
      <c r="AD18" s="175"/>
      <c r="AE18" s="176"/>
      <c r="AF18" s="174" t="s">
        <v>26</v>
      </c>
      <c r="AG18" s="175"/>
      <c r="AH18" s="175"/>
      <c r="AI18" s="175"/>
      <c r="AJ18" s="175"/>
      <c r="AK18" s="175"/>
      <c r="AL18" s="176"/>
    </row>
    <row r="19" spans="1:38" ht="90" hidden="1" thickBot="1">
      <c r="A19" s="36" t="s">
        <v>1</v>
      </c>
      <c r="B19" s="37" t="s">
        <v>2</v>
      </c>
      <c r="C19" s="38" t="s">
        <v>3</v>
      </c>
      <c r="D19" s="7" t="s">
        <v>4</v>
      </c>
      <c r="E19" s="8" t="s">
        <v>5</v>
      </c>
      <c r="F19" s="8" t="s">
        <v>12</v>
      </c>
      <c r="G19" s="8" t="s">
        <v>20</v>
      </c>
      <c r="H19" s="8" t="s">
        <v>13</v>
      </c>
      <c r="I19" s="8" t="s">
        <v>21</v>
      </c>
      <c r="J19" s="23" t="s">
        <v>14</v>
      </c>
      <c r="K19" s="7" t="s">
        <v>4</v>
      </c>
      <c r="L19" s="8" t="s">
        <v>5</v>
      </c>
      <c r="M19" s="8" t="s">
        <v>12</v>
      </c>
      <c r="N19" s="8" t="s">
        <v>20</v>
      </c>
      <c r="O19" s="8" t="s">
        <v>13</v>
      </c>
      <c r="P19" s="8" t="s">
        <v>21</v>
      </c>
      <c r="Q19" s="23" t="s">
        <v>14</v>
      </c>
      <c r="R19" s="7" t="s">
        <v>4</v>
      </c>
      <c r="S19" s="8" t="s">
        <v>5</v>
      </c>
      <c r="T19" s="8" t="s">
        <v>12</v>
      </c>
      <c r="U19" s="8" t="s">
        <v>20</v>
      </c>
      <c r="V19" s="8" t="s">
        <v>13</v>
      </c>
      <c r="W19" s="8" t="s">
        <v>21</v>
      </c>
      <c r="X19" s="23" t="s">
        <v>14</v>
      </c>
      <c r="Y19" s="7" t="s">
        <v>4</v>
      </c>
      <c r="Z19" s="8" t="s">
        <v>5</v>
      </c>
      <c r="AA19" s="8" t="s">
        <v>12</v>
      </c>
      <c r="AB19" s="8" t="s">
        <v>20</v>
      </c>
      <c r="AC19" s="8" t="s">
        <v>13</v>
      </c>
      <c r="AD19" s="8" t="s">
        <v>21</v>
      </c>
      <c r="AE19" s="23" t="s">
        <v>14</v>
      </c>
      <c r="AF19" s="7" t="s">
        <v>4</v>
      </c>
      <c r="AG19" s="8" t="s">
        <v>5</v>
      </c>
      <c r="AH19" s="8" t="s">
        <v>12</v>
      </c>
      <c r="AI19" s="8" t="s">
        <v>20</v>
      </c>
      <c r="AJ19" s="8" t="s">
        <v>13</v>
      </c>
      <c r="AK19" s="8" t="s">
        <v>21</v>
      </c>
      <c r="AL19" s="23" t="s">
        <v>14</v>
      </c>
    </row>
    <row r="20" spans="1:38" ht="25.5" hidden="1">
      <c r="A20" s="40" t="s">
        <v>35</v>
      </c>
      <c r="B20" s="41" t="s">
        <v>10</v>
      </c>
      <c r="C20" s="42" t="s">
        <v>33</v>
      </c>
      <c r="D20" s="50"/>
      <c r="E20" s="51"/>
      <c r="F20" s="51" t="s">
        <v>19</v>
      </c>
      <c r="G20" s="51" t="s">
        <v>19</v>
      </c>
      <c r="H20" s="51" t="s">
        <v>19</v>
      </c>
      <c r="I20" s="51" t="s">
        <v>19</v>
      </c>
      <c r="J20" s="52" t="s">
        <v>19</v>
      </c>
      <c r="K20" s="50"/>
      <c r="L20" s="51"/>
      <c r="M20" s="51" t="s">
        <v>19</v>
      </c>
      <c r="N20" s="51" t="s">
        <v>19</v>
      </c>
      <c r="O20" s="51" t="s">
        <v>19</v>
      </c>
      <c r="P20" s="51" t="s">
        <v>19</v>
      </c>
      <c r="Q20" s="52" t="s">
        <v>19</v>
      </c>
      <c r="R20" s="50"/>
      <c r="S20" s="51"/>
      <c r="T20" s="51" t="s">
        <v>19</v>
      </c>
      <c r="U20" s="51" t="s">
        <v>19</v>
      </c>
      <c r="V20" s="51" t="s">
        <v>19</v>
      </c>
      <c r="W20" s="51" t="s">
        <v>19</v>
      </c>
      <c r="X20" s="52" t="s">
        <v>19</v>
      </c>
      <c r="Y20" s="50" t="s">
        <v>19</v>
      </c>
      <c r="Z20" s="51" t="s">
        <v>19</v>
      </c>
      <c r="AA20" s="51" t="s">
        <v>19</v>
      </c>
      <c r="AB20" s="51" t="s">
        <v>19</v>
      </c>
      <c r="AC20" s="51" t="s">
        <v>19</v>
      </c>
      <c r="AD20" s="51" t="s">
        <v>19</v>
      </c>
      <c r="AE20" s="51" t="s">
        <v>19</v>
      </c>
      <c r="AF20" s="50"/>
      <c r="AG20" s="51"/>
      <c r="AH20" s="51" t="s">
        <v>19</v>
      </c>
      <c r="AI20" s="51" t="s">
        <v>19</v>
      </c>
      <c r="AJ20" s="51" t="s">
        <v>19</v>
      </c>
      <c r="AK20" s="51" t="s">
        <v>19</v>
      </c>
      <c r="AL20" s="52" t="s">
        <v>19</v>
      </c>
    </row>
    <row r="21" spans="1:38" ht="14.25" hidden="1">
      <c r="A21" s="43" t="s">
        <v>8</v>
      </c>
      <c r="B21" s="39" t="s">
        <v>10</v>
      </c>
      <c r="C21" s="44" t="s">
        <v>28</v>
      </c>
      <c r="D21" s="24"/>
      <c r="E21" s="25"/>
      <c r="F21" s="26" t="s">
        <v>19</v>
      </c>
      <c r="G21" s="26">
        <f aca="true" t="shared" si="23" ref="G21:G26">E21-E21*0.2</f>
        <v>0</v>
      </c>
      <c r="H21" s="26">
        <f aca="true" t="shared" si="24" ref="H21:H26">E21-E21*0.1</f>
        <v>0</v>
      </c>
      <c r="I21" s="27">
        <f aca="true" t="shared" si="25" ref="I21:I26">E21-E21*0.4</f>
        <v>0</v>
      </c>
      <c r="J21" s="28">
        <f aca="true" t="shared" si="26" ref="J21:J26">E21-E21*0.3</f>
        <v>0</v>
      </c>
      <c r="K21" s="24"/>
      <c r="L21" s="25"/>
      <c r="M21" s="26" t="s">
        <v>19</v>
      </c>
      <c r="N21" s="26">
        <f aca="true" t="shared" si="27" ref="N21:N26">L21-L21*0.2</f>
        <v>0</v>
      </c>
      <c r="O21" s="26">
        <f aca="true" t="shared" si="28" ref="O21:O26">L21-L21*0.1</f>
        <v>0</v>
      </c>
      <c r="P21" s="27">
        <f aca="true" t="shared" si="29" ref="P21:P26">L21-L21*0.4</f>
        <v>0</v>
      </c>
      <c r="Q21" s="28">
        <f aca="true" t="shared" si="30" ref="Q21:Q26">L21-L21*0.3</f>
        <v>0</v>
      </c>
      <c r="R21" s="24"/>
      <c r="S21" s="25"/>
      <c r="T21" s="26" t="s">
        <v>19</v>
      </c>
      <c r="U21" s="26">
        <f aca="true" t="shared" si="31" ref="U21:U26">S21-S21*0.2</f>
        <v>0</v>
      </c>
      <c r="V21" s="26">
        <f aca="true" t="shared" si="32" ref="V21:V26">S21-S21*0.1</f>
        <v>0</v>
      </c>
      <c r="W21" s="27">
        <f aca="true" t="shared" si="33" ref="W21:W26">S21-S21*0.4</f>
        <v>0</v>
      </c>
      <c r="X21" s="28">
        <f aca="true" t="shared" si="34" ref="X21:X26">S21-S21*0.3</f>
        <v>0</v>
      </c>
      <c r="Y21" s="24" t="s">
        <v>19</v>
      </c>
      <c r="Z21" s="25" t="s">
        <v>19</v>
      </c>
      <c r="AA21" s="25" t="s">
        <v>19</v>
      </c>
      <c r="AB21" s="25" t="s">
        <v>19</v>
      </c>
      <c r="AC21" s="25" t="s">
        <v>19</v>
      </c>
      <c r="AD21" s="25" t="s">
        <v>19</v>
      </c>
      <c r="AE21" s="25" t="s">
        <v>19</v>
      </c>
      <c r="AF21" s="24"/>
      <c r="AG21" s="25"/>
      <c r="AH21" s="26" t="s">
        <v>19</v>
      </c>
      <c r="AI21" s="26">
        <f aca="true" t="shared" si="35" ref="AI21:AI26">AG21-AG21*0.2</f>
        <v>0</v>
      </c>
      <c r="AJ21" s="26">
        <f aca="true" t="shared" si="36" ref="AJ21:AJ26">AG21-AG21*0.1</f>
        <v>0</v>
      </c>
      <c r="AK21" s="27">
        <f aca="true" t="shared" si="37" ref="AK21:AK26">AG21-AG21*0.4</f>
        <v>0</v>
      </c>
      <c r="AL21" s="28">
        <f aca="true" t="shared" si="38" ref="AL21:AL26">AG21-AG21*0.3</f>
        <v>0</v>
      </c>
    </row>
    <row r="22" spans="1:38" ht="14.25" hidden="1">
      <c r="A22" s="45" t="s">
        <v>36</v>
      </c>
      <c r="B22" s="39" t="s">
        <v>10</v>
      </c>
      <c r="C22" s="46" t="s">
        <v>29</v>
      </c>
      <c r="D22" s="24"/>
      <c r="E22" s="25"/>
      <c r="F22" s="26">
        <f>E22-E22*0.2</f>
        <v>0</v>
      </c>
      <c r="G22" s="26">
        <f t="shared" si="23"/>
        <v>0</v>
      </c>
      <c r="H22" s="26">
        <f t="shared" si="24"/>
        <v>0</v>
      </c>
      <c r="I22" s="27">
        <f t="shared" si="25"/>
        <v>0</v>
      </c>
      <c r="J22" s="28">
        <f t="shared" si="26"/>
        <v>0</v>
      </c>
      <c r="K22" s="24"/>
      <c r="L22" s="25"/>
      <c r="M22" s="26">
        <f>L22-L22*0.2</f>
        <v>0</v>
      </c>
      <c r="N22" s="26">
        <f t="shared" si="27"/>
        <v>0</v>
      </c>
      <c r="O22" s="26">
        <f t="shared" si="28"/>
        <v>0</v>
      </c>
      <c r="P22" s="27">
        <f t="shared" si="29"/>
        <v>0</v>
      </c>
      <c r="Q22" s="28">
        <f t="shared" si="30"/>
        <v>0</v>
      </c>
      <c r="R22" s="24"/>
      <c r="S22" s="25"/>
      <c r="T22" s="26">
        <f>S22-S22*0.2</f>
        <v>0</v>
      </c>
      <c r="U22" s="26">
        <f t="shared" si="31"/>
        <v>0</v>
      </c>
      <c r="V22" s="26">
        <f t="shared" si="32"/>
        <v>0</v>
      </c>
      <c r="W22" s="27">
        <f t="shared" si="33"/>
        <v>0</v>
      </c>
      <c r="X22" s="28">
        <f t="shared" si="34"/>
        <v>0</v>
      </c>
      <c r="Y22" s="24" t="s">
        <v>19</v>
      </c>
      <c r="Z22" s="25" t="s">
        <v>19</v>
      </c>
      <c r="AA22" s="25" t="s">
        <v>19</v>
      </c>
      <c r="AB22" s="25" t="s">
        <v>19</v>
      </c>
      <c r="AC22" s="25" t="s">
        <v>19</v>
      </c>
      <c r="AD22" s="25" t="s">
        <v>19</v>
      </c>
      <c r="AE22" s="25" t="s">
        <v>19</v>
      </c>
      <c r="AF22" s="24"/>
      <c r="AG22" s="25"/>
      <c r="AH22" s="26">
        <f>AG22-AG22*0.2</f>
        <v>0</v>
      </c>
      <c r="AI22" s="26">
        <f t="shared" si="35"/>
        <v>0</v>
      </c>
      <c r="AJ22" s="26">
        <f t="shared" si="36"/>
        <v>0</v>
      </c>
      <c r="AK22" s="27">
        <f t="shared" si="37"/>
        <v>0</v>
      </c>
      <c r="AL22" s="28">
        <f t="shared" si="38"/>
        <v>0</v>
      </c>
    </row>
    <row r="23" spans="1:38" ht="25.5" hidden="1">
      <c r="A23" s="45" t="s">
        <v>18</v>
      </c>
      <c r="B23" s="39" t="s">
        <v>10</v>
      </c>
      <c r="C23" s="46" t="s">
        <v>34</v>
      </c>
      <c r="D23" s="24"/>
      <c r="E23" s="25"/>
      <c r="F23" s="26">
        <f>E23-E23*0.2</f>
        <v>0</v>
      </c>
      <c r="G23" s="26">
        <f t="shared" si="23"/>
        <v>0</v>
      </c>
      <c r="H23" s="26">
        <f t="shared" si="24"/>
        <v>0</v>
      </c>
      <c r="I23" s="27">
        <f t="shared" si="25"/>
        <v>0</v>
      </c>
      <c r="J23" s="28">
        <f t="shared" si="26"/>
        <v>0</v>
      </c>
      <c r="K23" s="24"/>
      <c r="L23" s="25"/>
      <c r="M23" s="26">
        <f>L23-L23*0.2</f>
        <v>0</v>
      </c>
      <c r="N23" s="26">
        <f t="shared" si="27"/>
        <v>0</v>
      </c>
      <c r="O23" s="26">
        <f t="shared" si="28"/>
        <v>0</v>
      </c>
      <c r="P23" s="27">
        <f t="shared" si="29"/>
        <v>0</v>
      </c>
      <c r="Q23" s="28">
        <f t="shared" si="30"/>
        <v>0</v>
      </c>
      <c r="R23" s="24"/>
      <c r="S23" s="25"/>
      <c r="T23" s="26">
        <f>S23-S23*0.2</f>
        <v>0</v>
      </c>
      <c r="U23" s="26">
        <f t="shared" si="31"/>
        <v>0</v>
      </c>
      <c r="V23" s="26">
        <f t="shared" si="32"/>
        <v>0</v>
      </c>
      <c r="W23" s="27">
        <f t="shared" si="33"/>
        <v>0</v>
      </c>
      <c r="X23" s="28">
        <f t="shared" si="34"/>
        <v>0</v>
      </c>
      <c r="Y23" s="24" t="s">
        <v>19</v>
      </c>
      <c r="Z23" s="25" t="s">
        <v>19</v>
      </c>
      <c r="AA23" s="25" t="s">
        <v>19</v>
      </c>
      <c r="AB23" s="25" t="s">
        <v>19</v>
      </c>
      <c r="AC23" s="25" t="s">
        <v>19</v>
      </c>
      <c r="AD23" s="25" t="s">
        <v>19</v>
      </c>
      <c r="AE23" s="25" t="s">
        <v>19</v>
      </c>
      <c r="AF23" s="24"/>
      <c r="AG23" s="25"/>
      <c r="AH23" s="26">
        <f>AG23-AG23*0.2</f>
        <v>0</v>
      </c>
      <c r="AI23" s="26">
        <f t="shared" si="35"/>
        <v>0</v>
      </c>
      <c r="AJ23" s="26">
        <f t="shared" si="36"/>
        <v>0</v>
      </c>
      <c r="AK23" s="27">
        <f t="shared" si="37"/>
        <v>0</v>
      </c>
      <c r="AL23" s="28">
        <f t="shared" si="38"/>
        <v>0</v>
      </c>
    </row>
    <row r="24" spans="1:38" s="4" customFormat="1" ht="12.75" hidden="1">
      <c r="A24" s="43" t="s">
        <v>11</v>
      </c>
      <c r="B24" s="39" t="s">
        <v>7</v>
      </c>
      <c r="C24" s="44" t="s">
        <v>30</v>
      </c>
      <c r="D24" s="9"/>
      <c r="E24" s="10"/>
      <c r="F24" s="26">
        <f>E24-E24*0.2</f>
        <v>0</v>
      </c>
      <c r="G24" s="26">
        <f t="shared" si="23"/>
        <v>0</v>
      </c>
      <c r="H24" s="26">
        <f t="shared" si="24"/>
        <v>0</v>
      </c>
      <c r="I24" s="27">
        <f t="shared" si="25"/>
        <v>0</v>
      </c>
      <c r="J24" s="28">
        <f t="shared" si="26"/>
        <v>0</v>
      </c>
      <c r="K24" s="9"/>
      <c r="L24" s="10"/>
      <c r="M24" s="26">
        <f>L24-L24*0.2</f>
        <v>0</v>
      </c>
      <c r="N24" s="26">
        <f t="shared" si="27"/>
        <v>0</v>
      </c>
      <c r="O24" s="26">
        <f t="shared" si="28"/>
        <v>0</v>
      </c>
      <c r="P24" s="27">
        <f t="shared" si="29"/>
        <v>0</v>
      </c>
      <c r="Q24" s="28">
        <f t="shared" si="30"/>
        <v>0</v>
      </c>
      <c r="R24" s="9"/>
      <c r="S24" s="10"/>
      <c r="T24" s="26">
        <f>S24-S24*0.2</f>
        <v>0</v>
      </c>
      <c r="U24" s="26">
        <f t="shared" si="31"/>
        <v>0</v>
      </c>
      <c r="V24" s="26">
        <f t="shared" si="32"/>
        <v>0</v>
      </c>
      <c r="W24" s="27">
        <f t="shared" si="33"/>
        <v>0</v>
      </c>
      <c r="X24" s="28">
        <f t="shared" si="34"/>
        <v>0</v>
      </c>
      <c r="Y24" s="9" t="s">
        <v>19</v>
      </c>
      <c r="Z24" s="10" t="s">
        <v>19</v>
      </c>
      <c r="AA24" s="10" t="s">
        <v>19</v>
      </c>
      <c r="AB24" s="10" t="s">
        <v>19</v>
      </c>
      <c r="AC24" s="10" t="s">
        <v>19</v>
      </c>
      <c r="AD24" s="10" t="s">
        <v>19</v>
      </c>
      <c r="AE24" s="10" t="s">
        <v>19</v>
      </c>
      <c r="AF24" s="9"/>
      <c r="AG24" s="10"/>
      <c r="AH24" s="26">
        <f>AG24-AG24*0.2</f>
        <v>0</v>
      </c>
      <c r="AI24" s="26">
        <f t="shared" si="35"/>
        <v>0</v>
      </c>
      <c r="AJ24" s="26">
        <f t="shared" si="36"/>
        <v>0</v>
      </c>
      <c r="AK24" s="27">
        <f t="shared" si="37"/>
        <v>0</v>
      </c>
      <c r="AL24" s="28">
        <f t="shared" si="38"/>
        <v>0</v>
      </c>
    </row>
    <row r="25" spans="1:38" s="4" customFormat="1" ht="25.5" hidden="1">
      <c r="A25" s="43" t="s">
        <v>15</v>
      </c>
      <c r="B25" s="39" t="s">
        <v>24</v>
      </c>
      <c r="C25" s="44" t="s">
        <v>31</v>
      </c>
      <c r="D25" s="9"/>
      <c r="E25" s="10"/>
      <c r="F25" s="26">
        <f>E25-E25*0.2</f>
        <v>0</v>
      </c>
      <c r="G25" s="26">
        <f t="shared" si="23"/>
        <v>0</v>
      </c>
      <c r="H25" s="26">
        <f t="shared" si="24"/>
        <v>0</v>
      </c>
      <c r="I25" s="27">
        <f t="shared" si="25"/>
        <v>0</v>
      </c>
      <c r="J25" s="28">
        <f t="shared" si="26"/>
        <v>0</v>
      </c>
      <c r="K25" s="9"/>
      <c r="L25" s="10"/>
      <c r="M25" s="26">
        <f>L25-L25*0.2</f>
        <v>0</v>
      </c>
      <c r="N25" s="26">
        <f t="shared" si="27"/>
        <v>0</v>
      </c>
      <c r="O25" s="26">
        <f t="shared" si="28"/>
        <v>0</v>
      </c>
      <c r="P25" s="27">
        <f t="shared" si="29"/>
        <v>0</v>
      </c>
      <c r="Q25" s="28">
        <f t="shared" si="30"/>
        <v>0</v>
      </c>
      <c r="R25" s="9"/>
      <c r="S25" s="10"/>
      <c r="T25" s="26">
        <f>S25-S25*0.2</f>
        <v>0</v>
      </c>
      <c r="U25" s="26">
        <f t="shared" si="31"/>
        <v>0</v>
      </c>
      <c r="V25" s="26">
        <f t="shared" si="32"/>
        <v>0</v>
      </c>
      <c r="W25" s="27">
        <f t="shared" si="33"/>
        <v>0</v>
      </c>
      <c r="X25" s="28">
        <f t="shared" si="34"/>
        <v>0</v>
      </c>
      <c r="Y25" s="9" t="s">
        <v>19</v>
      </c>
      <c r="Z25" s="10" t="s">
        <v>19</v>
      </c>
      <c r="AA25" s="10" t="s">
        <v>19</v>
      </c>
      <c r="AB25" s="10" t="s">
        <v>19</v>
      </c>
      <c r="AC25" s="10" t="s">
        <v>19</v>
      </c>
      <c r="AD25" s="10" t="s">
        <v>19</v>
      </c>
      <c r="AE25" s="10" t="s">
        <v>19</v>
      </c>
      <c r="AF25" s="9"/>
      <c r="AG25" s="10"/>
      <c r="AH25" s="26">
        <f>AG25-AG25*0.2</f>
        <v>0</v>
      </c>
      <c r="AI25" s="26">
        <f t="shared" si="35"/>
        <v>0</v>
      </c>
      <c r="AJ25" s="26">
        <f t="shared" si="36"/>
        <v>0</v>
      </c>
      <c r="AK25" s="27">
        <f t="shared" si="37"/>
        <v>0</v>
      </c>
      <c r="AL25" s="28">
        <f t="shared" si="38"/>
        <v>0</v>
      </c>
    </row>
    <row r="26" spans="1:38" s="4" customFormat="1" ht="15.75" customHeight="1" hidden="1" thickBot="1">
      <c r="A26" s="47" t="s">
        <v>17</v>
      </c>
      <c r="B26" s="48" t="s">
        <v>16</v>
      </c>
      <c r="C26" s="49" t="s">
        <v>32</v>
      </c>
      <c r="D26" s="13"/>
      <c r="E26" s="14"/>
      <c r="F26" s="29">
        <f>E26-E26*0.2</f>
        <v>0</v>
      </c>
      <c r="G26" s="29">
        <f t="shared" si="23"/>
        <v>0</v>
      </c>
      <c r="H26" s="29">
        <f t="shared" si="24"/>
        <v>0</v>
      </c>
      <c r="I26" s="30">
        <f t="shared" si="25"/>
        <v>0</v>
      </c>
      <c r="J26" s="31">
        <f t="shared" si="26"/>
        <v>0</v>
      </c>
      <c r="K26" s="13"/>
      <c r="L26" s="14"/>
      <c r="M26" s="29">
        <f>L26-L26*0.2</f>
        <v>0</v>
      </c>
      <c r="N26" s="29">
        <f t="shared" si="27"/>
        <v>0</v>
      </c>
      <c r="O26" s="29">
        <f t="shared" si="28"/>
        <v>0</v>
      </c>
      <c r="P26" s="30">
        <f t="shared" si="29"/>
        <v>0</v>
      </c>
      <c r="Q26" s="31">
        <f t="shared" si="30"/>
        <v>0</v>
      </c>
      <c r="R26" s="13"/>
      <c r="S26" s="14"/>
      <c r="T26" s="29">
        <f>S26-S26*0.2</f>
        <v>0</v>
      </c>
      <c r="U26" s="29">
        <f t="shared" si="31"/>
        <v>0</v>
      </c>
      <c r="V26" s="29">
        <f t="shared" si="32"/>
        <v>0</v>
      </c>
      <c r="W26" s="30">
        <f t="shared" si="33"/>
        <v>0</v>
      </c>
      <c r="X26" s="31">
        <f t="shared" si="34"/>
        <v>0</v>
      </c>
      <c r="Y26" s="13" t="s">
        <v>19</v>
      </c>
      <c r="Z26" s="14" t="s">
        <v>19</v>
      </c>
      <c r="AA26" s="14" t="s">
        <v>19</v>
      </c>
      <c r="AB26" s="14" t="s">
        <v>19</v>
      </c>
      <c r="AC26" s="14" t="s">
        <v>19</v>
      </c>
      <c r="AD26" s="14" t="s">
        <v>19</v>
      </c>
      <c r="AE26" s="14" t="s">
        <v>19</v>
      </c>
      <c r="AF26" s="13"/>
      <c r="AG26" s="14"/>
      <c r="AH26" s="29">
        <f>AG26-AG26*0.2</f>
        <v>0</v>
      </c>
      <c r="AI26" s="29">
        <f t="shared" si="35"/>
        <v>0</v>
      </c>
      <c r="AJ26" s="29">
        <f t="shared" si="36"/>
        <v>0</v>
      </c>
      <c r="AK26" s="30">
        <f t="shared" si="37"/>
        <v>0</v>
      </c>
      <c r="AL26" s="31">
        <f t="shared" si="38"/>
        <v>0</v>
      </c>
    </row>
    <row r="27" spans="1:38" ht="14.25" hidden="1">
      <c r="A27" s="18" t="s">
        <v>22</v>
      </c>
      <c r="B27" s="19"/>
      <c r="C27" s="19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" s="18" customFormat="1" ht="15" customHeight="1" hidden="1">
      <c r="A28" s="22" t="s">
        <v>25</v>
      </c>
      <c r="B28" s="19"/>
      <c r="C28" s="19"/>
    </row>
    <row r="29" spans="1:38" ht="14.25" hidden="1">
      <c r="A29" s="20" t="s">
        <v>37</v>
      </c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25:38" ht="14.25" hidden="1"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spans="25:38" ht="14.25" hidden="1"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</row>
    <row r="32" spans="25:38" ht="14.25" hidden="1"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</row>
    <row r="33" spans="25:38" ht="14.25" hidden="1"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</row>
    <row r="34" spans="25:38" ht="14.25"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</row>
    <row r="35" ht="15" thickBot="1">
      <c r="A35" s="108"/>
    </row>
    <row r="36" spans="1:42" s="4" customFormat="1" ht="13.5" thickBot="1">
      <c r="A36" s="177" t="s">
        <v>9</v>
      </c>
      <c r="B36" s="178"/>
      <c r="C36" s="179"/>
      <c r="D36" s="169" t="s">
        <v>113</v>
      </c>
      <c r="E36" s="170"/>
      <c r="F36" s="170"/>
      <c r="G36" s="170"/>
      <c r="H36" s="170"/>
      <c r="I36" s="170"/>
      <c r="J36" s="170"/>
      <c r="K36" s="169" t="s">
        <v>114</v>
      </c>
      <c r="L36" s="170"/>
      <c r="M36" s="170"/>
      <c r="N36" s="170"/>
      <c r="O36" s="170"/>
      <c r="P36" s="170"/>
      <c r="Q36" s="170"/>
      <c r="R36" s="169" t="s">
        <v>110</v>
      </c>
      <c r="S36" s="170"/>
      <c r="T36" s="170"/>
      <c r="U36" s="170"/>
      <c r="V36" s="170"/>
      <c r="W36" s="170"/>
      <c r="X36" s="170"/>
      <c r="Y36" s="169" t="s">
        <v>111</v>
      </c>
      <c r="Z36" s="170"/>
      <c r="AA36" s="170"/>
      <c r="AB36" s="170"/>
      <c r="AC36" s="170"/>
      <c r="AD36" s="170"/>
      <c r="AE36" s="170"/>
      <c r="AF36" s="169" t="s">
        <v>112</v>
      </c>
      <c r="AG36" s="170"/>
      <c r="AH36" s="170"/>
      <c r="AI36" s="170"/>
      <c r="AJ36" s="170"/>
      <c r="AK36" s="170"/>
      <c r="AL36" s="171"/>
      <c r="AM36" s="129"/>
      <c r="AN36" s="123"/>
      <c r="AO36" s="123"/>
      <c r="AP36" s="123"/>
    </row>
    <row r="37" spans="1:42" s="4" customFormat="1" ht="15.75" customHeight="1" thickBot="1">
      <c r="A37" s="172" t="s">
        <v>0</v>
      </c>
      <c r="B37" s="173"/>
      <c r="C37" s="173"/>
      <c r="D37" s="174" t="s">
        <v>26</v>
      </c>
      <c r="E37" s="175"/>
      <c r="F37" s="175"/>
      <c r="G37" s="175"/>
      <c r="H37" s="175"/>
      <c r="I37" s="175"/>
      <c r="J37" s="176"/>
      <c r="K37" s="174" t="s">
        <v>26</v>
      </c>
      <c r="L37" s="175"/>
      <c r="M37" s="175"/>
      <c r="N37" s="175"/>
      <c r="O37" s="175"/>
      <c r="P37" s="175"/>
      <c r="Q37" s="176"/>
      <c r="R37" s="174" t="s">
        <v>26</v>
      </c>
      <c r="S37" s="175"/>
      <c r="T37" s="175"/>
      <c r="U37" s="175"/>
      <c r="V37" s="175"/>
      <c r="W37" s="175"/>
      <c r="X37" s="176"/>
      <c r="Y37" s="174" t="s">
        <v>26</v>
      </c>
      <c r="Z37" s="175"/>
      <c r="AA37" s="175"/>
      <c r="AB37" s="175"/>
      <c r="AC37" s="175"/>
      <c r="AD37" s="175"/>
      <c r="AE37" s="176"/>
      <c r="AF37" s="174" t="s">
        <v>26</v>
      </c>
      <c r="AG37" s="175"/>
      <c r="AH37" s="175"/>
      <c r="AI37" s="175"/>
      <c r="AJ37" s="175"/>
      <c r="AK37" s="175"/>
      <c r="AL37" s="176"/>
      <c r="AM37" s="130"/>
      <c r="AN37" s="123"/>
      <c r="AO37" s="123"/>
      <c r="AP37" s="123"/>
    </row>
    <row r="38" spans="1:42" s="4" customFormat="1" ht="90" thickBot="1">
      <c r="A38" s="97" t="s">
        <v>1</v>
      </c>
      <c r="B38" s="98" t="s">
        <v>2</v>
      </c>
      <c r="C38" s="101" t="s">
        <v>3</v>
      </c>
      <c r="D38" s="7" t="s">
        <v>4</v>
      </c>
      <c r="E38" s="8" t="s">
        <v>5</v>
      </c>
      <c r="F38" s="8" t="s">
        <v>12</v>
      </c>
      <c r="G38" s="8" t="s">
        <v>47</v>
      </c>
      <c r="H38" s="8" t="s">
        <v>48</v>
      </c>
      <c r="I38" s="8" t="s">
        <v>49</v>
      </c>
      <c r="J38" s="23" t="s">
        <v>50</v>
      </c>
      <c r="K38" s="7" t="s">
        <v>4</v>
      </c>
      <c r="L38" s="8" t="s">
        <v>5</v>
      </c>
      <c r="M38" s="8" t="s">
        <v>12</v>
      </c>
      <c r="N38" s="8" t="s">
        <v>47</v>
      </c>
      <c r="O38" s="8" t="s">
        <v>48</v>
      </c>
      <c r="P38" s="8" t="s">
        <v>49</v>
      </c>
      <c r="Q38" s="127" t="s">
        <v>50</v>
      </c>
      <c r="R38" s="7" t="s">
        <v>4</v>
      </c>
      <c r="S38" s="8" t="s">
        <v>5</v>
      </c>
      <c r="T38" s="8" t="s">
        <v>12</v>
      </c>
      <c r="U38" s="8" t="s">
        <v>47</v>
      </c>
      <c r="V38" s="8" t="s">
        <v>48</v>
      </c>
      <c r="W38" s="8" t="s">
        <v>49</v>
      </c>
      <c r="X38" s="23" t="s">
        <v>50</v>
      </c>
      <c r="Y38" s="128" t="s">
        <v>4</v>
      </c>
      <c r="Z38" s="8" t="s">
        <v>5</v>
      </c>
      <c r="AA38" s="8" t="s">
        <v>12</v>
      </c>
      <c r="AB38" s="8" t="s">
        <v>47</v>
      </c>
      <c r="AC38" s="8" t="s">
        <v>48</v>
      </c>
      <c r="AD38" s="8" t="s">
        <v>49</v>
      </c>
      <c r="AE38" s="23" t="s">
        <v>50</v>
      </c>
      <c r="AF38" s="7" t="s">
        <v>4</v>
      </c>
      <c r="AG38" s="8" t="s">
        <v>5</v>
      </c>
      <c r="AH38" s="8" t="s">
        <v>12</v>
      </c>
      <c r="AI38" s="8" t="s">
        <v>47</v>
      </c>
      <c r="AJ38" s="8" t="s">
        <v>48</v>
      </c>
      <c r="AK38" s="8" t="s">
        <v>49</v>
      </c>
      <c r="AL38" s="23" t="s">
        <v>50</v>
      </c>
      <c r="AM38" s="85"/>
      <c r="AN38" s="123"/>
      <c r="AO38" s="123"/>
      <c r="AP38" s="123"/>
    </row>
    <row r="39" spans="1:42" s="4" customFormat="1" ht="15" customHeight="1">
      <c r="A39" s="94" t="s">
        <v>51</v>
      </c>
      <c r="B39" s="95" t="s">
        <v>10</v>
      </c>
      <c r="C39" s="141" t="s">
        <v>45</v>
      </c>
      <c r="D39" s="163">
        <v>4800</v>
      </c>
      <c r="E39" s="103">
        <v>3400</v>
      </c>
      <c r="F39" s="82">
        <f>E39-E39*0.2</f>
        <v>2720</v>
      </c>
      <c r="G39" s="106">
        <f aca="true" t="shared" si="39" ref="G39:G44">E39-E39*15%</f>
        <v>2890</v>
      </c>
      <c r="H39" s="106">
        <f aca="true" t="shared" si="40" ref="H39:H44">E39-E39*7%</f>
        <v>3162</v>
      </c>
      <c r="I39" s="104">
        <f aca="true" t="shared" si="41" ref="I39:I44">E39-E39*35%</f>
        <v>2210</v>
      </c>
      <c r="J39" s="105">
        <f aca="true" t="shared" si="42" ref="J39:J44">E39-E39*25%</f>
        <v>2550</v>
      </c>
      <c r="K39" s="153">
        <v>4800</v>
      </c>
      <c r="L39" s="73">
        <v>3400</v>
      </c>
      <c r="M39" s="83">
        <f>L39-L39*0.2</f>
        <v>2720</v>
      </c>
      <c r="N39" s="74">
        <f aca="true" t="shared" si="43" ref="N39:N44">L39-L39*15%</f>
        <v>2890</v>
      </c>
      <c r="O39" s="74">
        <f aca="true" t="shared" si="44" ref="O39:O44">L39-L39*7%</f>
        <v>3162</v>
      </c>
      <c r="P39" s="104">
        <f aca="true" t="shared" si="45" ref="P39:P44">L39-L39*35%</f>
        <v>2210</v>
      </c>
      <c r="Q39" s="105">
        <f aca="true" t="shared" si="46" ref="Q39:Q44">L39-L39*25%</f>
        <v>2550</v>
      </c>
      <c r="R39" s="107">
        <v>5050</v>
      </c>
      <c r="S39" s="103">
        <v>3950</v>
      </c>
      <c r="T39" s="82">
        <f>S39-S39*0.2</f>
        <v>3160</v>
      </c>
      <c r="U39" s="106">
        <f aca="true" t="shared" si="47" ref="U39:U44">S39-S39*15%</f>
        <v>3357.5</v>
      </c>
      <c r="V39" s="106">
        <f aca="true" t="shared" si="48" ref="V39:V44">S39-S39*7%</f>
        <v>3673.5</v>
      </c>
      <c r="W39" s="104">
        <f aca="true" t="shared" si="49" ref="W39:W44">S39-S39*35%</f>
        <v>2567.5</v>
      </c>
      <c r="X39" s="105">
        <f aca="true" t="shared" si="50" ref="X39:X44">S39-S39*25%</f>
        <v>2962.5</v>
      </c>
      <c r="Y39" s="72">
        <v>5300</v>
      </c>
      <c r="Z39" s="103">
        <v>4500</v>
      </c>
      <c r="AA39" s="82">
        <f>Z39-Z39*0.2</f>
        <v>3600</v>
      </c>
      <c r="AB39" s="106">
        <f aca="true" t="shared" si="51" ref="AB39:AB44">Z39-Z39*15%</f>
        <v>3825</v>
      </c>
      <c r="AC39" s="106">
        <f aca="true" t="shared" si="52" ref="AC39:AC44">Z39-Z39*7%</f>
        <v>4185</v>
      </c>
      <c r="AD39" s="104">
        <f aca="true" t="shared" si="53" ref="AD39:AD44">Z39-Z39*35%</f>
        <v>2925</v>
      </c>
      <c r="AE39" s="105">
        <f aca="true" t="shared" si="54" ref="AE39:AE44">Z39-Z39*25%</f>
        <v>3375</v>
      </c>
      <c r="AF39" s="72">
        <v>5050</v>
      </c>
      <c r="AG39" s="103">
        <v>4050</v>
      </c>
      <c r="AH39" s="82">
        <f>AG39-AG39*0.2</f>
        <v>3240</v>
      </c>
      <c r="AI39" s="106">
        <f aca="true" t="shared" si="55" ref="AI39:AI44">AG39-AG39*15%</f>
        <v>3442.5</v>
      </c>
      <c r="AJ39" s="106">
        <f aca="true" t="shared" si="56" ref="AJ39:AJ44">AG39-AG39*7%</f>
        <v>3766.5</v>
      </c>
      <c r="AK39" s="104">
        <f aca="true" t="shared" si="57" ref="AK39:AK44">AG39-AG39*35%</f>
        <v>2632.5</v>
      </c>
      <c r="AL39" s="105">
        <f aca="true" t="shared" si="58" ref="AL39:AL44">AG39-AG39*25%</f>
        <v>3037.5</v>
      </c>
      <c r="AM39" s="86"/>
      <c r="AN39" s="123"/>
      <c r="AO39" s="123"/>
      <c r="AP39" s="123"/>
    </row>
    <row r="40" spans="1:42" s="4" customFormat="1" ht="15" customHeight="1">
      <c r="A40" s="59" t="s">
        <v>52</v>
      </c>
      <c r="B40" s="64" t="s">
        <v>10</v>
      </c>
      <c r="C40" s="142" t="s">
        <v>29</v>
      </c>
      <c r="D40" s="154">
        <v>5500</v>
      </c>
      <c r="E40" s="10">
        <v>4000</v>
      </c>
      <c r="F40" s="82">
        <f>E40-E40*0.2</f>
        <v>3200</v>
      </c>
      <c r="G40" s="78">
        <f t="shared" si="39"/>
        <v>3400</v>
      </c>
      <c r="H40" s="78">
        <f t="shared" si="40"/>
        <v>3720</v>
      </c>
      <c r="I40" s="12">
        <f t="shared" si="41"/>
        <v>2600</v>
      </c>
      <c r="J40" s="35">
        <f t="shared" si="42"/>
        <v>3000</v>
      </c>
      <c r="K40" s="154">
        <v>5500</v>
      </c>
      <c r="L40" s="10">
        <v>4000</v>
      </c>
      <c r="M40" s="82">
        <f>L40-L40*0.2</f>
        <v>3200</v>
      </c>
      <c r="N40" s="78">
        <f t="shared" si="43"/>
        <v>3400</v>
      </c>
      <c r="O40" s="78">
        <f t="shared" si="44"/>
        <v>3720</v>
      </c>
      <c r="P40" s="12">
        <f t="shared" si="45"/>
        <v>2600</v>
      </c>
      <c r="Q40" s="35">
        <f t="shared" si="46"/>
        <v>3000</v>
      </c>
      <c r="R40" s="77">
        <v>5750</v>
      </c>
      <c r="S40" s="10">
        <v>4650</v>
      </c>
      <c r="T40" s="82">
        <f>S40-S40*0.2</f>
        <v>3720</v>
      </c>
      <c r="U40" s="78">
        <f t="shared" si="47"/>
        <v>3952.5</v>
      </c>
      <c r="V40" s="78">
        <f t="shared" si="48"/>
        <v>4324.5</v>
      </c>
      <c r="W40" s="12">
        <f t="shared" si="49"/>
        <v>3022.5</v>
      </c>
      <c r="X40" s="35">
        <f t="shared" si="50"/>
        <v>3487.5</v>
      </c>
      <c r="Y40" s="77">
        <v>6400</v>
      </c>
      <c r="Z40" s="10">
        <v>5200</v>
      </c>
      <c r="AA40" s="82">
        <f>Z40-Z40*0.2</f>
        <v>4160</v>
      </c>
      <c r="AB40" s="78">
        <f t="shared" si="51"/>
        <v>4420</v>
      </c>
      <c r="AC40" s="78">
        <f t="shared" si="52"/>
        <v>4836</v>
      </c>
      <c r="AD40" s="12">
        <f t="shared" si="53"/>
        <v>3380</v>
      </c>
      <c r="AE40" s="35">
        <f t="shared" si="54"/>
        <v>3900</v>
      </c>
      <c r="AF40" s="77">
        <v>5750</v>
      </c>
      <c r="AG40" s="10">
        <v>4550</v>
      </c>
      <c r="AH40" s="82">
        <f>AG40-AG40*0.2</f>
        <v>3640</v>
      </c>
      <c r="AI40" s="78">
        <f t="shared" si="55"/>
        <v>3867.5</v>
      </c>
      <c r="AJ40" s="78">
        <f t="shared" si="56"/>
        <v>4231.5</v>
      </c>
      <c r="AK40" s="12">
        <f t="shared" si="57"/>
        <v>2957.5</v>
      </c>
      <c r="AL40" s="35">
        <f t="shared" si="58"/>
        <v>3412.5</v>
      </c>
      <c r="AM40" s="86"/>
      <c r="AN40" s="123"/>
      <c r="AO40" s="123"/>
      <c r="AP40" s="123"/>
    </row>
    <row r="41" spans="1:42" ht="25.5">
      <c r="A41" s="58" t="s">
        <v>53</v>
      </c>
      <c r="B41" s="64" t="s">
        <v>10</v>
      </c>
      <c r="C41" s="143" t="s">
        <v>46</v>
      </c>
      <c r="D41" s="91">
        <v>5200</v>
      </c>
      <c r="E41" s="71">
        <v>3800</v>
      </c>
      <c r="F41" s="71">
        <v>0</v>
      </c>
      <c r="G41" s="78">
        <f t="shared" si="39"/>
        <v>3230</v>
      </c>
      <c r="H41" s="78">
        <f t="shared" si="40"/>
        <v>3534</v>
      </c>
      <c r="I41" s="12">
        <f t="shared" si="41"/>
        <v>2470</v>
      </c>
      <c r="J41" s="35">
        <f t="shared" si="42"/>
        <v>2850</v>
      </c>
      <c r="K41" s="91">
        <v>5200</v>
      </c>
      <c r="L41" s="71">
        <v>3800</v>
      </c>
      <c r="M41" s="71">
        <v>0</v>
      </c>
      <c r="N41" s="78">
        <f t="shared" si="43"/>
        <v>3230</v>
      </c>
      <c r="O41" s="78">
        <f t="shared" si="44"/>
        <v>3534</v>
      </c>
      <c r="P41" s="12">
        <f t="shared" si="45"/>
        <v>2470</v>
      </c>
      <c r="Q41" s="35">
        <f t="shared" si="46"/>
        <v>2850</v>
      </c>
      <c r="R41" s="70">
        <v>5550</v>
      </c>
      <c r="S41" s="71">
        <v>4450</v>
      </c>
      <c r="T41" s="71">
        <v>0</v>
      </c>
      <c r="U41" s="78">
        <f t="shared" si="47"/>
        <v>3782.5</v>
      </c>
      <c r="V41" s="78">
        <f t="shared" si="48"/>
        <v>4138.5</v>
      </c>
      <c r="W41" s="12">
        <f t="shared" si="49"/>
        <v>2892.5</v>
      </c>
      <c r="X41" s="35">
        <f t="shared" si="50"/>
        <v>3337.5</v>
      </c>
      <c r="Y41" s="70">
        <v>5900</v>
      </c>
      <c r="Z41" s="71">
        <v>4900</v>
      </c>
      <c r="AA41" s="71">
        <v>0</v>
      </c>
      <c r="AB41" s="78">
        <f t="shared" si="51"/>
        <v>4165</v>
      </c>
      <c r="AC41" s="78">
        <f t="shared" si="52"/>
        <v>4557</v>
      </c>
      <c r="AD41" s="12">
        <f t="shared" si="53"/>
        <v>3185</v>
      </c>
      <c r="AE41" s="35">
        <f t="shared" si="54"/>
        <v>3675</v>
      </c>
      <c r="AF41" s="70">
        <v>5350</v>
      </c>
      <c r="AG41" s="71">
        <v>4450</v>
      </c>
      <c r="AH41" s="71">
        <v>0</v>
      </c>
      <c r="AI41" s="78">
        <f t="shared" si="55"/>
        <v>3782.5</v>
      </c>
      <c r="AJ41" s="78">
        <f t="shared" si="56"/>
        <v>4138.5</v>
      </c>
      <c r="AK41" s="12">
        <f t="shared" si="57"/>
        <v>2892.5</v>
      </c>
      <c r="AL41" s="35">
        <f t="shared" si="58"/>
        <v>3337.5</v>
      </c>
      <c r="AM41" s="86"/>
      <c r="AN41" s="125"/>
      <c r="AO41" s="125"/>
      <c r="AP41" s="125"/>
    </row>
    <row r="42" spans="1:42" s="4" customFormat="1" ht="25.5">
      <c r="A42" s="59" t="s">
        <v>55</v>
      </c>
      <c r="B42" s="64" t="s">
        <v>10</v>
      </c>
      <c r="C42" s="142" t="s">
        <v>34</v>
      </c>
      <c r="D42" s="154">
        <v>5700</v>
      </c>
      <c r="E42" s="10">
        <v>4300</v>
      </c>
      <c r="F42" s="82">
        <f>E42-E42*0.2</f>
        <v>3440</v>
      </c>
      <c r="G42" s="78">
        <f t="shared" si="39"/>
        <v>3655</v>
      </c>
      <c r="H42" s="78">
        <f t="shared" si="40"/>
        <v>3999</v>
      </c>
      <c r="I42" s="12">
        <f t="shared" si="41"/>
        <v>2795</v>
      </c>
      <c r="J42" s="35">
        <f t="shared" si="42"/>
        <v>3225</v>
      </c>
      <c r="K42" s="154">
        <v>5700</v>
      </c>
      <c r="L42" s="10">
        <v>4300</v>
      </c>
      <c r="M42" s="82">
        <f>L42-L42*0.2</f>
        <v>3440</v>
      </c>
      <c r="N42" s="78">
        <f t="shared" si="43"/>
        <v>3655</v>
      </c>
      <c r="O42" s="78">
        <f t="shared" si="44"/>
        <v>3999</v>
      </c>
      <c r="P42" s="12">
        <f t="shared" si="45"/>
        <v>2795</v>
      </c>
      <c r="Q42" s="35">
        <f t="shared" si="46"/>
        <v>3225</v>
      </c>
      <c r="R42" s="77">
        <v>5950</v>
      </c>
      <c r="S42" s="10">
        <v>4950</v>
      </c>
      <c r="T42" s="82">
        <f>S42-S42*0.2</f>
        <v>3960</v>
      </c>
      <c r="U42" s="78">
        <f t="shared" si="47"/>
        <v>4207.5</v>
      </c>
      <c r="V42" s="78">
        <f t="shared" si="48"/>
        <v>4603.5</v>
      </c>
      <c r="W42" s="12">
        <f t="shared" si="49"/>
        <v>3217.5</v>
      </c>
      <c r="X42" s="35">
        <f t="shared" si="50"/>
        <v>3712.5</v>
      </c>
      <c r="Y42" s="77">
        <v>6500</v>
      </c>
      <c r="Z42" s="10">
        <v>5700</v>
      </c>
      <c r="AA42" s="82">
        <f>Z42-Z42*0.2</f>
        <v>4560</v>
      </c>
      <c r="AB42" s="78">
        <f t="shared" si="51"/>
        <v>4845</v>
      </c>
      <c r="AC42" s="78">
        <f t="shared" si="52"/>
        <v>5301</v>
      </c>
      <c r="AD42" s="12">
        <f t="shared" si="53"/>
        <v>3705</v>
      </c>
      <c r="AE42" s="35">
        <f t="shared" si="54"/>
        <v>4275</v>
      </c>
      <c r="AF42" s="77">
        <v>6050</v>
      </c>
      <c r="AG42" s="10">
        <v>5050</v>
      </c>
      <c r="AH42" s="82">
        <f>AG42-AG42*0.2</f>
        <v>4040</v>
      </c>
      <c r="AI42" s="78">
        <f t="shared" si="55"/>
        <v>4292.5</v>
      </c>
      <c r="AJ42" s="78">
        <f t="shared" si="56"/>
        <v>4696.5</v>
      </c>
      <c r="AK42" s="12">
        <f t="shared" si="57"/>
        <v>3282.5</v>
      </c>
      <c r="AL42" s="35">
        <f t="shared" si="58"/>
        <v>3787.5</v>
      </c>
      <c r="AM42" s="86"/>
      <c r="AN42" s="123"/>
      <c r="AO42" s="123"/>
      <c r="AP42" s="123"/>
    </row>
    <row r="43" spans="1:42" ht="25.5">
      <c r="A43" s="58" t="s">
        <v>56</v>
      </c>
      <c r="B43" s="64" t="s">
        <v>57</v>
      </c>
      <c r="C43" s="143" t="s">
        <v>42</v>
      </c>
      <c r="D43" s="154">
        <v>7300</v>
      </c>
      <c r="E43" s="10">
        <v>5400</v>
      </c>
      <c r="F43" s="82">
        <f>E43-E43*0.2</f>
        <v>4320</v>
      </c>
      <c r="G43" s="78">
        <f t="shared" si="39"/>
        <v>4590</v>
      </c>
      <c r="H43" s="78">
        <f t="shared" si="40"/>
        <v>5022</v>
      </c>
      <c r="I43" s="12">
        <f t="shared" si="41"/>
        <v>3510</v>
      </c>
      <c r="J43" s="35">
        <f t="shared" si="42"/>
        <v>4050</v>
      </c>
      <c r="K43" s="154">
        <v>7300</v>
      </c>
      <c r="L43" s="10">
        <v>5400</v>
      </c>
      <c r="M43" s="82">
        <f>L43-L43*0.2</f>
        <v>4320</v>
      </c>
      <c r="N43" s="78">
        <f t="shared" si="43"/>
        <v>4590</v>
      </c>
      <c r="O43" s="78">
        <f t="shared" si="44"/>
        <v>5022</v>
      </c>
      <c r="P43" s="12">
        <f t="shared" si="45"/>
        <v>3510</v>
      </c>
      <c r="Q43" s="35">
        <f t="shared" si="46"/>
        <v>4050</v>
      </c>
      <c r="R43" s="77">
        <v>6600</v>
      </c>
      <c r="S43" s="10">
        <v>6000</v>
      </c>
      <c r="T43" s="82">
        <f>S43-S43*0.2</f>
        <v>4800</v>
      </c>
      <c r="U43" s="78">
        <f t="shared" si="47"/>
        <v>5100</v>
      </c>
      <c r="V43" s="78">
        <f t="shared" si="48"/>
        <v>5580</v>
      </c>
      <c r="W43" s="12">
        <f t="shared" si="49"/>
        <v>3900</v>
      </c>
      <c r="X43" s="35">
        <f t="shared" si="50"/>
        <v>4500</v>
      </c>
      <c r="Y43" s="77">
        <v>8400</v>
      </c>
      <c r="Z43" s="10">
        <v>6600</v>
      </c>
      <c r="AA43" s="82">
        <f>Z43-Z43*0.2</f>
        <v>5280</v>
      </c>
      <c r="AB43" s="78">
        <f t="shared" si="51"/>
        <v>5610</v>
      </c>
      <c r="AC43" s="78">
        <f t="shared" si="52"/>
        <v>6138</v>
      </c>
      <c r="AD43" s="12">
        <f t="shared" si="53"/>
        <v>4290</v>
      </c>
      <c r="AE43" s="35">
        <f t="shared" si="54"/>
        <v>4950</v>
      </c>
      <c r="AF43" s="77">
        <v>6700</v>
      </c>
      <c r="AG43" s="10">
        <v>6100</v>
      </c>
      <c r="AH43" s="82">
        <f>AG43-AG43*0.2</f>
        <v>4880</v>
      </c>
      <c r="AI43" s="78">
        <f t="shared" si="55"/>
        <v>5185</v>
      </c>
      <c r="AJ43" s="78">
        <f t="shared" si="56"/>
        <v>5673</v>
      </c>
      <c r="AK43" s="12">
        <f t="shared" si="57"/>
        <v>3965</v>
      </c>
      <c r="AL43" s="35">
        <f t="shared" si="58"/>
        <v>4575</v>
      </c>
      <c r="AM43" s="86"/>
      <c r="AN43" s="125"/>
      <c r="AO43" s="125"/>
      <c r="AP43" s="125"/>
    </row>
    <row r="44" spans="1:42" s="4" customFormat="1" ht="13.5" thickBot="1">
      <c r="A44" s="60" t="s">
        <v>54</v>
      </c>
      <c r="B44" s="65" t="s">
        <v>16</v>
      </c>
      <c r="C44" s="144" t="s">
        <v>43</v>
      </c>
      <c r="D44" s="155">
        <v>9700</v>
      </c>
      <c r="E44" s="14">
        <v>7300</v>
      </c>
      <c r="F44" s="84">
        <f>E44-E44*0.2</f>
        <v>5840</v>
      </c>
      <c r="G44" s="81">
        <f t="shared" si="39"/>
        <v>6205</v>
      </c>
      <c r="H44" s="81">
        <f t="shared" si="40"/>
        <v>6789</v>
      </c>
      <c r="I44" s="16">
        <f t="shared" si="41"/>
        <v>4745</v>
      </c>
      <c r="J44" s="34">
        <f t="shared" si="42"/>
        <v>5475</v>
      </c>
      <c r="K44" s="155">
        <v>9700</v>
      </c>
      <c r="L44" s="14">
        <v>7300</v>
      </c>
      <c r="M44" s="84">
        <f>L44-L44*0.2</f>
        <v>5840</v>
      </c>
      <c r="N44" s="81">
        <f t="shared" si="43"/>
        <v>6205</v>
      </c>
      <c r="O44" s="81">
        <f t="shared" si="44"/>
        <v>6789</v>
      </c>
      <c r="P44" s="16">
        <f t="shared" si="45"/>
        <v>4745</v>
      </c>
      <c r="Q44" s="34">
        <f t="shared" si="46"/>
        <v>5475</v>
      </c>
      <c r="R44" s="80">
        <v>10100</v>
      </c>
      <c r="S44" s="14">
        <v>7900</v>
      </c>
      <c r="T44" s="84">
        <f>S44-S44*0.2</f>
        <v>6320</v>
      </c>
      <c r="U44" s="81">
        <f t="shared" si="47"/>
        <v>6715</v>
      </c>
      <c r="V44" s="81">
        <f t="shared" si="48"/>
        <v>7347</v>
      </c>
      <c r="W44" s="16">
        <f t="shared" si="49"/>
        <v>5135</v>
      </c>
      <c r="X44" s="34">
        <f t="shared" si="50"/>
        <v>5925</v>
      </c>
      <c r="Y44" s="80">
        <v>11300</v>
      </c>
      <c r="Z44" s="14">
        <v>8700</v>
      </c>
      <c r="AA44" s="84">
        <f>Z44-Z44*0.2</f>
        <v>6960</v>
      </c>
      <c r="AB44" s="81">
        <f t="shared" si="51"/>
        <v>7395</v>
      </c>
      <c r="AC44" s="81">
        <f t="shared" si="52"/>
        <v>8091</v>
      </c>
      <c r="AD44" s="16">
        <f t="shared" si="53"/>
        <v>5655</v>
      </c>
      <c r="AE44" s="34">
        <f t="shared" si="54"/>
        <v>6525</v>
      </c>
      <c r="AF44" s="80">
        <v>10200</v>
      </c>
      <c r="AG44" s="14">
        <v>8000</v>
      </c>
      <c r="AH44" s="84">
        <f>AG44-AG44*0.2</f>
        <v>6400</v>
      </c>
      <c r="AI44" s="81">
        <f t="shared" si="55"/>
        <v>6800</v>
      </c>
      <c r="AJ44" s="81">
        <f t="shared" si="56"/>
        <v>7440</v>
      </c>
      <c r="AK44" s="16">
        <f t="shared" si="57"/>
        <v>5200</v>
      </c>
      <c r="AL44" s="34">
        <f t="shared" si="58"/>
        <v>6000</v>
      </c>
      <c r="AM44" s="86"/>
      <c r="AN44" s="123"/>
      <c r="AO44" s="123"/>
      <c r="AP44" s="123"/>
    </row>
    <row r="45" spans="1:42" s="18" customFormat="1" ht="15" customHeight="1">
      <c r="A45" s="56" t="s">
        <v>22</v>
      </c>
      <c r="B45" s="57"/>
      <c r="C45" s="57"/>
      <c r="AM45" s="126"/>
      <c r="AN45" s="126"/>
      <c r="AO45" s="126"/>
      <c r="AP45" s="126"/>
    </row>
    <row r="46" spans="1:3" s="21" customFormat="1" ht="14.25" customHeight="1">
      <c r="A46" s="20" t="s">
        <v>37</v>
      </c>
      <c r="B46" s="20"/>
      <c r="C46" s="20"/>
    </row>
    <row r="47" spans="1:32" s="4" customFormat="1" ht="14.25">
      <c r="A47" s="66" t="s">
        <v>109</v>
      </c>
      <c r="B47" s="67"/>
      <c r="C47" s="67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ht="15" thickBot="1"/>
    <row r="49" spans="1:42" s="4" customFormat="1" ht="13.5" thickBot="1">
      <c r="A49" s="177" t="s">
        <v>9</v>
      </c>
      <c r="B49" s="178"/>
      <c r="C49" s="179"/>
      <c r="D49" s="169" t="s">
        <v>113</v>
      </c>
      <c r="E49" s="170"/>
      <c r="F49" s="170"/>
      <c r="G49" s="170"/>
      <c r="H49" s="170"/>
      <c r="I49" s="170"/>
      <c r="J49" s="170"/>
      <c r="K49" s="169" t="s">
        <v>114</v>
      </c>
      <c r="L49" s="170"/>
      <c r="M49" s="170"/>
      <c r="N49" s="170"/>
      <c r="O49" s="170"/>
      <c r="P49" s="170"/>
      <c r="Q49" s="170"/>
      <c r="R49" s="169" t="s">
        <v>110</v>
      </c>
      <c r="S49" s="170"/>
      <c r="T49" s="170"/>
      <c r="U49" s="170"/>
      <c r="V49" s="170"/>
      <c r="W49" s="170"/>
      <c r="X49" s="170"/>
      <c r="Y49" s="169" t="s">
        <v>111</v>
      </c>
      <c r="Z49" s="170"/>
      <c r="AA49" s="170"/>
      <c r="AB49" s="170"/>
      <c r="AC49" s="170"/>
      <c r="AD49" s="170"/>
      <c r="AE49" s="170"/>
      <c r="AF49" s="169" t="s">
        <v>112</v>
      </c>
      <c r="AG49" s="170"/>
      <c r="AH49" s="170"/>
      <c r="AI49" s="170"/>
      <c r="AJ49" s="170"/>
      <c r="AK49" s="170"/>
      <c r="AL49" s="171"/>
      <c r="AM49" s="129"/>
      <c r="AN49" s="123"/>
      <c r="AO49" s="123"/>
      <c r="AP49" s="123"/>
    </row>
    <row r="50" spans="1:42" s="4" customFormat="1" ht="15.75" customHeight="1" thickBot="1">
      <c r="A50" s="172" t="s">
        <v>0</v>
      </c>
      <c r="B50" s="173"/>
      <c r="C50" s="173"/>
      <c r="D50" s="174" t="s">
        <v>148</v>
      </c>
      <c r="E50" s="175"/>
      <c r="F50" s="175"/>
      <c r="G50" s="175"/>
      <c r="H50" s="175"/>
      <c r="I50" s="175"/>
      <c r="J50" s="176"/>
      <c r="K50" s="174" t="s">
        <v>148</v>
      </c>
      <c r="L50" s="175"/>
      <c r="M50" s="175"/>
      <c r="N50" s="175"/>
      <c r="O50" s="175"/>
      <c r="P50" s="175"/>
      <c r="Q50" s="176"/>
      <c r="R50" s="174" t="s">
        <v>148</v>
      </c>
      <c r="S50" s="175"/>
      <c r="T50" s="175"/>
      <c r="U50" s="175"/>
      <c r="V50" s="175"/>
      <c r="W50" s="175"/>
      <c r="X50" s="176"/>
      <c r="Y50" s="174" t="s">
        <v>148</v>
      </c>
      <c r="Z50" s="175"/>
      <c r="AA50" s="175"/>
      <c r="AB50" s="175"/>
      <c r="AC50" s="175"/>
      <c r="AD50" s="175"/>
      <c r="AE50" s="176"/>
      <c r="AF50" s="174" t="s">
        <v>148</v>
      </c>
      <c r="AG50" s="175"/>
      <c r="AH50" s="175"/>
      <c r="AI50" s="175"/>
      <c r="AJ50" s="175"/>
      <c r="AK50" s="175"/>
      <c r="AL50" s="176"/>
      <c r="AM50" s="130"/>
      <c r="AN50" s="123"/>
      <c r="AO50" s="123"/>
      <c r="AP50" s="123"/>
    </row>
    <row r="51" spans="1:42" s="4" customFormat="1" ht="90" thickBot="1">
      <c r="A51" s="97" t="s">
        <v>1</v>
      </c>
      <c r="B51" s="98" t="s">
        <v>2</v>
      </c>
      <c r="C51" s="101" t="s">
        <v>3</v>
      </c>
      <c r="D51" s="7" t="s">
        <v>4</v>
      </c>
      <c r="E51" s="8" t="s">
        <v>5</v>
      </c>
      <c r="F51" s="8" t="s">
        <v>12</v>
      </c>
      <c r="G51" s="8" t="s">
        <v>47</v>
      </c>
      <c r="H51" s="8" t="s">
        <v>48</v>
      </c>
      <c r="I51" s="8" t="s">
        <v>49</v>
      </c>
      <c r="J51" s="23" t="s">
        <v>50</v>
      </c>
      <c r="K51" s="7" t="s">
        <v>4</v>
      </c>
      <c r="L51" s="8" t="s">
        <v>5</v>
      </c>
      <c r="M51" s="8" t="s">
        <v>12</v>
      </c>
      <c r="N51" s="8" t="s">
        <v>47</v>
      </c>
      <c r="O51" s="8" t="s">
        <v>48</v>
      </c>
      <c r="P51" s="8" t="s">
        <v>49</v>
      </c>
      <c r="Q51" s="127" t="s">
        <v>50</v>
      </c>
      <c r="R51" s="7" t="s">
        <v>4</v>
      </c>
      <c r="S51" s="8" t="s">
        <v>5</v>
      </c>
      <c r="T51" s="8" t="s">
        <v>12</v>
      </c>
      <c r="U51" s="8" t="s">
        <v>47</v>
      </c>
      <c r="V51" s="8" t="s">
        <v>48</v>
      </c>
      <c r="W51" s="8" t="s">
        <v>49</v>
      </c>
      <c r="X51" s="23" t="s">
        <v>50</v>
      </c>
      <c r="Y51" s="128" t="s">
        <v>4</v>
      </c>
      <c r="Z51" s="8" t="s">
        <v>5</v>
      </c>
      <c r="AA51" s="8" t="s">
        <v>12</v>
      </c>
      <c r="AB51" s="8" t="s">
        <v>47</v>
      </c>
      <c r="AC51" s="8" t="s">
        <v>48</v>
      </c>
      <c r="AD51" s="8" t="s">
        <v>49</v>
      </c>
      <c r="AE51" s="23" t="s">
        <v>50</v>
      </c>
      <c r="AF51" s="7" t="s">
        <v>4</v>
      </c>
      <c r="AG51" s="8" t="s">
        <v>5</v>
      </c>
      <c r="AH51" s="8" t="s">
        <v>12</v>
      </c>
      <c r="AI51" s="8" t="s">
        <v>47</v>
      </c>
      <c r="AJ51" s="8" t="s">
        <v>48</v>
      </c>
      <c r="AK51" s="8" t="s">
        <v>49</v>
      </c>
      <c r="AL51" s="23" t="s">
        <v>50</v>
      </c>
      <c r="AM51" s="85"/>
      <c r="AN51" s="123"/>
      <c r="AO51" s="123"/>
      <c r="AP51" s="123"/>
    </row>
    <row r="52" spans="1:42" s="4" customFormat="1" ht="15" customHeight="1">
      <c r="A52" s="94" t="s">
        <v>51</v>
      </c>
      <c r="B52" s="95" t="s">
        <v>10</v>
      </c>
      <c r="C52" s="100" t="s">
        <v>45</v>
      </c>
      <c r="D52" s="137">
        <f aca="true" t="shared" si="59" ref="D52:D57">K52-K52*10%</f>
        <v>4860</v>
      </c>
      <c r="E52" s="93">
        <f aca="true" t="shared" si="60" ref="E52:E57">L52-L52*10%</f>
        <v>3600</v>
      </c>
      <c r="F52" s="93">
        <f aca="true" t="shared" si="61" ref="F52:F57">M52-M52*10%</f>
        <v>2880</v>
      </c>
      <c r="G52" s="93">
        <f aca="true" t="shared" si="62" ref="G52:G57">N52-N52*10%</f>
        <v>3060</v>
      </c>
      <c r="H52" s="93">
        <f aca="true" t="shared" si="63" ref="H52:H57">O52-O52*10%</f>
        <v>3348</v>
      </c>
      <c r="I52" s="93">
        <f aca="true" t="shared" si="64" ref="I52:J57">P52-P52*10%</f>
        <v>2340</v>
      </c>
      <c r="J52" s="138">
        <f t="shared" si="64"/>
        <v>2700</v>
      </c>
      <c r="K52" s="72">
        <v>5400</v>
      </c>
      <c r="L52" s="73">
        <v>4000</v>
      </c>
      <c r="M52" s="83">
        <f>L52-L52*0.2</f>
        <v>3200</v>
      </c>
      <c r="N52" s="74">
        <f aca="true" t="shared" si="65" ref="N52:N57">L52-L52*15%</f>
        <v>3400</v>
      </c>
      <c r="O52" s="74">
        <f aca="true" t="shared" si="66" ref="O52:O57">L52-L52*7%</f>
        <v>3720</v>
      </c>
      <c r="P52" s="104">
        <f aca="true" t="shared" si="67" ref="P52:P57">L52-L52*35%</f>
        <v>2600</v>
      </c>
      <c r="Q52" s="105">
        <f aca="true" t="shared" si="68" ref="Q52:Q57">L52-L52*25%</f>
        <v>3000</v>
      </c>
      <c r="R52" s="107">
        <v>5600</v>
      </c>
      <c r="S52" s="103">
        <v>4500</v>
      </c>
      <c r="T52" s="82">
        <f>S52-S52*0.2</f>
        <v>3600</v>
      </c>
      <c r="U52" s="106">
        <f aca="true" t="shared" si="69" ref="U52:U57">S52-S52*15%</f>
        <v>3825</v>
      </c>
      <c r="V52" s="106">
        <f aca="true" t="shared" si="70" ref="V52:V57">S52-S52*7%</f>
        <v>4185</v>
      </c>
      <c r="W52" s="104">
        <f aca="true" t="shared" si="71" ref="W52:W57">S52-S52*35%</f>
        <v>2925</v>
      </c>
      <c r="X52" s="105">
        <f aca="true" t="shared" si="72" ref="X52:X57">S52-S52*25%</f>
        <v>3375</v>
      </c>
      <c r="Y52" s="72">
        <v>5800</v>
      </c>
      <c r="Z52" s="103">
        <v>5000</v>
      </c>
      <c r="AA52" s="82">
        <f>Z52-Z52*0.2</f>
        <v>4000</v>
      </c>
      <c r="AB52" s="106">
        <f aca="true" t="shared" si="73" ref="AB52:AB57">Z52-Z52*15%</f>
        <v>4250</v>
      </c>
      <c r="AC52" s="106">
        <f aca="true" t="shared" si="74" ref="AC52:AC57">Z52-Z52*7%</f>
        <v>4650</v>
      </c>
      <c r="AD52" s="104">
        <f aca="true" t="shared" si="75" ref="AD52:AD57">Z52-Z52*35%</f>
        <v>3250</v>
      </c>
      <c r="AE52" s="105">
        <f aca="true" t="shared" si="76" ref="AE52:AE57">Z52-Z52*25%</f>
        <v>3750</v>
      </c>
      <c r="AF52" s="107">
        <v>5600</v>
      </c>
      <c r="AG52" s="103">
        <v>4600</v>
      </c>
      <c r="AH52" s="82">
        <f>AG52-AG52*0.2</f>
        <v>3680</v>
      </c>
      <c r="AI52" s="106">
        <f aca="true" t="shared" si="77" ref="AI52:AI57">AG52-AG52*15%</f>
        <v>3910</v>
      </c>
      <c r="AJ52" s="106">
        <f aca="true" t="shared" si="78" ref="AJ52:AJ57">AG52-AG52*7%</f>
        <v>4278</v>
      </c>
      <c r="AK52" s="104">
        <f aca="true" t="shared" si="79" ref="AK52:AK57">AG52-AG52*35%</f>
        <v>2990</v>
      </c>
      <c r="AL52" s="105">
        <f aca="true" t="shared" si="80" ref="AL52:AL57">AG52-AG52*25%</f>
        <v>3450</v>
      </c>
      <c r="AM52" s="86"/>
      <c r="AN52" s="123"/>
      <c r="AO52" s="123"/>
      <c r="AP52" s="123"/>
    </row>
    <row r="53" spans="1:42" s="4" customFormat="1" ht="15" customHeight="1">
      <c r="A53" s="59" t="s">
        <v>52</v>
      </c>
      <c r="B53" s="64" t="s">
        <v>10</v>
      </c>
      <c r="C53" s="62" t="s">
        <v>29</v>
      </c>
      <c r="D53" s="133">
        <f t="shared" si="59"/>
        <v>5490</v>
      </c>
      <c r="E53" s="134">
        <f t="shared" si="60"/>
        <v>4140</v>
      </c>
      <c r="F53" s="134">
        <f t="shared" si="61"/>
        <v>3312</v>
      </c>
      <c r="G53" s="134">
        <f t="shared" si="62"/>
        <v>3519</v>
      </c>
      <c r="H53" s="134">
        <f t="shared" si="63"/>
        <v>3850.2</v>
      </c>
      <c r="I53" s="134">
        <f t="shared" si="64"/>
        <v>2691</v>
      </c>
      <c r="J53" s="139">
        <f t="shared" si="64"/>
        <v>3105</v>
      </c>
      <c r="K53" s="77">
        <v>6100</v>
      </c>
      <c r="L53" s="10">
        <v>4600</v>
      </c>
      <c r="M53" s="82">
        <f>L53-L53*0.2</f>
        <v>3680</v>
      </c>
      <c r="N53" s="78">
        <f t="shared" si="65"/>
        <v>3910</v>
      </c>
      <c r="O53" s="78">
        <f t="shared" si="66"/>
        <v>4278</v>
      </c>
      <c r="P53" s="12">
        <f t="shared" si="67"/>
        <v>2990</v>
      </c>
      <c r="Q53" s="35">
        <f t="shared" si="68"/>
        <v>3450</v>
      </c>
      <c r="R53" s="77">
        <v>6300</v>
      </c>
      <c r="S53" s="10">
        <v>5200</v>
      </c>
      <c r="T53" s="82">
        <f>S53-S53*0.2</f>
        <v>4160</v>
      </c>
      <c r="U53" s="78">
        <f t="shared" si="69"/>
        <v>4420</v>
      </c>
      <c r="V53" s="78">
        <f t="shared" si="70"/>
        <v>4836</v>
      </c>
      <c r="W53" s="12">
        <f t="shared" si="71"/>
        <v>3380</v>
      </c>
      <c r="X53" s="35">
        <f t="shared" si="72"/>
        <v>3900</v>
      </c>
      <c r="Y53" s="77">
        <v>6900</v>
      </c>
      <c r="Z53" s="10">
        <v>5700</v>
      </c>
      <c r="AA53" s="82">
        <f>Z53-Z53*0.2</f>
        <v>4560</v>
      </c>
      <c r="AB53" s="78">
        <f t="shared" si="73"/>
        <v>4845</v>
      </c>
      <c r="AC53" s="78">
        <f t="shared" si="74"/>
        <v>5301</v>
      </c>
      <c r="AD53" s="12">
        <f t="shared" si="75"/>
        <v>3705</v>
      </c>
      <c r="AE53" s="35">
        <f t="shared" si="76"/>
        <v>4275</v>
      </c>
      <c r="AF53" s="77">
        <v>6400</v>
      </c>
      <c r="AG53" s="10">
        <v>5100</v>
      </c>
      <c r="AH53" s="82">
        <f>AG53-AG53*0.2</f>
        <v>4080</v>
      </c>
      <c r="AI53" s="78">
        <f t="shared" si="77"/>
        <v>4335</v>
      </c>
      <c r="AJ53" s="78">
        <f t="shared" si="78"/>
        <v>4743</v>
      </c>
      <c r="AK53" s="12">
        <f t="shared" si="79"/>
        <v>3315</v>
      </c>
      <c r="AL53" s="35">
        <f t="shared" si="80"/>
        <v>3825</v>
      </c>
      <c r="AM53" s="86"/>
      <c r="AN53" s="123"/>
      <c r="AO53" s="123"/>
      <c r="AP53" s="123"/>
    </row>
    <row r="54" spans="1:42" ht="25.5">
      <c r="A54" s="58" t="s">
        <v>53</v>
      </c>
      <c r="B54" s="64" t="s">
        <v>10</v>
      </c>
      <c r="C54" s="61" t="s">
        <v>46</v>
      </c>
      <c r="D54" s="133">
        <f t="shared" si="59"/>
        <v>5220</v>
      </c>
      <c r="E54" s="134">
        <f t="shared" si="60"/>
        <v>3960</v>
      </c>
      <c r="F54" s="134">
        <f t="shared" si="61"/>
        <v>0</v>
      </c>
      <c r="G54" s="134">
        <f t="shared" si="62"/>
        <v>3366</v>
      </c>
      <c r="H54" s="134">
        <f t="shared" si="63"/>
        <v>3682.8</v>
      </c>
      <c r="I54" s="134">
        <f t="shared" si="64"/>
        <v>2574</v>
      </c>
      <c r="J54" s="139">
        <f t="shared" si="64"/>
        <v>2970</v>
      </c>
      <c r="K54" s="70">
        <v>5800</v>
      </c>
      <c r="L54" s="71">
        <v>4400</v>
      </c>
      <c r="M54" s="71">
        <v>0</v>
      </c>
      <c r="N54" s="78">
        <f t="shared" si="65"/>
        <v>3740</v>
      </c>
      <c r="O54" s="78">
        <f t="shared" si="66"/>
        <v>4092</v>
      </c>
      <c r="P54" s="12">
        <f t="shared" si="67"/>
        <v>2860</v>
      </c>
      <c r="Q54" s="35">
        <f t="shared" si="68"/>
        <v>3300</v>
      </c>
      <c r="R54" s="70">
        <v>6100</v>
      </c>
      <c r="S54" s="71">
        <v>5000</v>
      </c>
      <c r="T54" s="71">
        <v>0</v>
      </c>
      <c r="U54" s="78">
        <f t="shared" si="69"/>
        <v>4250</v>
      </c>
      <c r="V54" s="78">
        <f t="shared" si="70"/>
        <v>4650</v>
      </c>
      <c r="W54" s="12">
        <f t="shared" si="71"/>
        <v>3250</v>
      </c>
      <c r="X54" s="35">
        <f t="shared" si="72"/>
        <v>3750</v>
      </c>
      <c r="Y54" s="70">
        <v>6400</v>
      </c>
      <c r="Z54" s="71">
        <v>5400</v>
      </c>
      <c r="AA54" s="71">
        <v>0</v>
      </c>
      <c r="AB54" s="78">
        <f t="shared" si="73"/>
        <v>4590</v>
      </c>
      <c r="AC54" s="78">
        <f t="shared" si="74"/>
        <v>5022</v>
      </c>
      <c r="AD54" s="12">
        <f t="shared" si="75"/>
        <v>3510</v>
      </c>
      <c r="AE54" s="35">
        <f t="shared" si="76"/>
        <v>4050</v>
      </c>
      <c r="AF54" s="33">
        <v>5900</v>
      </c>
      <c r="AG54" s="32">
        <v>5000</v>
      </c>
      <c r="AH54" s="71">
        <v>0</v>
      </c>
      <c r="AI54" s="78">
        <f t="shared" si="77"/>
        <v>4250</v>
      </c>
      <c r="AJ54" s="78">
        <f t="shared" si="78"/>
        <v>4650</v>
      </c>
      <c r="AK54" s="12">
        <f t="shared" si="79"/>
        <v>3250</v>
      </c>
      <c r="AL54" s="35">
        <f t="shared" si="80"/>
        <v>3750</v>
      </c>
      <c r="AM54" s="86"/>
      <c r="AN54" s="125"/>
      <c r="AO54" s="125"/>
      <c r="AP54" s="125"/>
    </row>
    <row r="55" spans="1:42" s="4" customFormat="1" ht="25.5">
      <c r="A55" s="59" t="s">
        <v>55</v>
      </c>
      <c r="B55" s="64" t="s">
        <v>10</v>
      </c>
      <c r="C55" s="62" t="s">
        <v>34</v>
      </c>
      <c r="D55" s="133">
        <f t="shared" si="59"/>
        <v>5670</v>
      </c>
      <c r="E55" s="134">
        <f t="shared" si="60"/>
        <v>4410</v>
      </c>
      <c r="F55" s="134">
        <f t="shared" si="61"/>
        <v>3528</v>
      </c>
      <c r="G55" s="134">
        <f t="shared" si="62"/>
        <v>3748.5</v>
      </c>
      <c r="H55" s="134">
        <f t="shared" si="63"/>
        <v>4101.3</v>
      </c>
      <c r="I55" s="134">
        <f t="shared" si="64"/>
        <v>2866.5</v>
      </c>
      <c r="J55" s="139">
        <f t="shared" si="64"/>
        <v>3307.5</v>
      </c>
      <c r="K55" s="77">
        <v>6300</v>
      </c>
      <c r="L55" s="10">
        <v>4900</v>
      </c>
      <c r="M55" s="82">
        <f>L55-L55*0.2</f>
        <v>3920</v>
      </c>
      <c r="N55" s="78">
        <f t="shared" si="65"/>
        <v>4165</v>
      </c>
      <c r="O55" s="78">
        <f t="shared" si="66"/>
        <v>4557</v>
      </c>
      <c r="P55" s="12">
        <f t="shared" si="67"/>
        <v>3185</v>
      </c>
      <c r="Q55" s="35">
        <f t="shared" si="68"/>
        <v>3675</v>
      </c>
      <c r="R55" s="77">
        <v>6500</v>
      </c>
      <c r="S55" s="10">
        <v>5500</v>
      </c>
      <c r="T55" s="82">
        <f>S55-S55*0.2</f>
        <v>4400</v>
      </c>
      <c r="U55" s="78">
        <f t="shared" si="69"/>
        <v>4675</v>
      </c>
      <c r="V55" s="78">
        <f t="shared" si="70"/>
        <v>5115</v>
      </c>
      <c r="W55" s="12">
        <f t="shared" si="71"/>
        <v>3575</v>
      </c>
      <c r="X55" s="35">
        <f t="shared" si="72"/>
        <v>4125</v>
      </c>
      <c r="Y55" s="77">
        <v>7000</v>
      </c>
      <c r="Z55" s="10">
        <v>6200</v>
      </c>
      <c r="AA55" s="82">
        <f>Z55-Z55*0.2</f>
        <v>4960</v>
      </c>
      <c r="AB55" s="78">
        <f t="shared" si="73"/>
        <v>5270</v>
      </c>
      <c r="AC55" s="78">
        <f t="shared" si="74"/>
        <v>5766</v>
      </c>
      <c r="AD55" s="12">
        <f t="shared" si="75"/>
        <v>4030</v>
      </c>
      <c r="AE55" s="35">
        <f t="shared" si="76"/>
        <v>4650</v>
      </c>
      <c r="AF55" s="77">
        <v>6600</v>
      </c>
      <c r="AG55" s="10">
        <v>5600</v>
      </c>
      <c r="AH55" s="82">
        <f>AG55-AG55*0.2</f>
        <v>4480</v>
      </c>
      <c r="AI55" s="78">
        <f t="shared" si="77"/>
        <v>4760</v>
      </c>
      <c r="AJ55" s="78">
        <f t="shared" si="78"/>
        <v>5208</v>
      </c>
      <c r="AK55" s="12">
        <f t="shared" si="79"/>
        <v>3640</v>
      </c>
      <c r="AL55" s="35">
        <f t="shared" si="80"/>
        <v>4200</v>
      </c>
      <c r="AM55" s="86"/>
      <c r="AN55" s="123"/>
      <c r="AO55" s="123"/>
      <c r="AP55" s="123"/>
    </row>
    <row r="56" spans="1:42" ht="25.5">
      <c r="A56" s="58" t="s">
        <v>56</v>
      </c>
      <c r="B56" s="64" t="s">
        <v>57</v>
      </c>
      <c r="C56" s="61" t="s">
        <v>42</v>
      </c>
      <c r="D56" s="133">
        <f t="shared" si="59"/>
        <v>8640</v>
      </c>
      <c r="E56" s="134">
        <f t="shared" si="60"/>
        <v>6930</v>
      </c>
      <c r="F56" s="134">
        <f t="shared" si="61"/>
        <v>5544</v>
      </c>
      <c r="G56" s="134">
        <f t="shared" si="62"/>
        <v>5890.5</v>
      </c>
      <c r="H56" s="134">
        <f t="shared" si="63"/>
        <v>6444.9</v>
      </c>
      <c r="I56" s="134">
        <f t="shared" si="64"/>
        <v>4504.5</v>
      </c>
      <c r="J56" s="139">
        <f t="shared" si="64"/>
        <v>5197.5</v>
      </c>
      <c r="K56" s="77">
        <v>9600</v>
      </c>
      <c r="L56" s="10">
        <v>7700</v>
      </c>
      <c r="M56" s="82">
        <f>L56-L56*0.2</f>
        <v>6160</v>
      </c>
      <c r="N56" s="78">
        <f t="shared" si="65"/>
        <v>6545</v>
      </c>
      <c r="O56" s="78">
        <f t="shared" si="66"/>
        <v>7161</v>
      </c>
      <c r="P56" s="12">
        <f t="shared" si="67"/>
        <v>5005</v>
      </c>
      <c r="Q56" s="35">
        <f t="shared" si="68"/>
        <v>5775</v>
      </c>
      <c r="R56" s="77">
        <v>9900</v>
      </c>
      <c r="S56" s="10">
        <v>8300</v>
      </c>
      <c r="T56" s="82">
        <f>S56-S56*0.2</f>
        <v>6640</v>
      </c>
      <c r="U56" s="78">
        <f t="shared" si="69"/>
        <v>7055</v>
      </c>
      <c r="V56" s="78">
        <f t="shared" si="70"/>
        <v>7719</v>
      </c>
      <c r="W56" s="12">
        <f t="shared" si="71"/>
        <v>5395</v>
      </c>
      <c r="X56" s="35">
        <f t="shared" si="72"/>
        <v>6225</v>
      </c>
      <c r="Y56" s="77">
        <v>10700</v>
      </c>
      <c r="Z56" s="10">
        <v>8900</v>
      </c>
      <c r="AA56" s="82">
        <f>Z56-Z56*0.2</f>
        <v>7120</v>
      </c>
      <c r="AB56" s="78">
        <f t="shared" si="73"/>
        <v>7565</v>
      </c>
      <c r="AC56" s="78">
        <f t="shared" si="74"/>
        <v>8277</v>
      </c>
      <c r="AD56" s="12">
        <f t="shared" si="75"/>
        <v>5785</v>
      </c>
      <c r="AE56" s="35">
        <f t="shared" si="76"/>
        <v>6675</v>
      </c>
      <c r="AF56" s="79">
        <v>10000</v>
      </c>
      <c r="AG56" s="25">
        <v>8400</v>
      </c>
      <c r="AH56" s="82">
        <f>AG56-AG56*0.2</f>
        <v>6720</v>
      </c>
      <c r="AI56" s="78">
        <f t="shared" si="77"/>
        <v>7140</v>
      </c>
      <c r="AJ56" s="78">
        <f t="shared" si="78"/>
        <v>7812</v>
      </c>
      <c r="AK56" s="12">
        <f t="shared" si="79"/>
        <v>5460</v>
      </c>
      <c r="AL56" s="35">
        <f t="shared" si="80"/>
        <v>6300</v>
      </c>
      <c r="AM56" s="86"/>
      <c r="AN56" s="125"/>
      <c r="AO56" s="125"/>
      <c r="AP56" s="125"/>
    </row>
    <row r="57" spans="1:42" s="4" customFormat="1" ht="13.5" thickBot="1">
      <c r="A57" s="60" t="s">
        <v>54</v>
      </c>
      <c r="B57" s="65" t="s">
        <v>16</v>
      </c>
      <c r="C57" s="63" t="s">
        <v>43</v>
      </c>
      <c r="D57" s="135">
        <f t="shared" si="59"/>
        <v>10800</v>
      </c>
      <c r="E57" s="136">
        <f t="shared" si="60"/>
        <v>8640</v>
      </c>
      <c r="F57" s="136">
        <f t="shared" si="61"/>
        <v>6912</v>
      </c>
      <c r="G57" s="136">
        <f t="shared" si="62"/>
        <v>7344</v>
      </c>
      <c r="H57" s="136">
        <f t="shared" si="63"/>
        <v>8035.2</v>
      </c>
      <c r="I57" s="136">
        <f t="shared" si="64"/>
        <v>5616</v>
      </c>
      <c r="J57" s="140">
        <f t="shared" si="64"/>
        <v>6480</v>
      </c>
      <c r="K57" s="80">
        <v>12000</v>
      </c>
      <c r="L57" s="14">
        <v>9600</v>
      </c>
      <c r="M57" s="84">
        <f>L57-L57*0.2</f>
        <v>7680</v>
      </c>
      <c r="N57" s="81">
        <f t="shared" si="65"/>
        <v>8160</v>
      </c>
      <c r="O57" s="81">
        <f t="shared" si="66"/>
        <v>8928</v>
      </c>
      <c r="P57" s="16">
        <f t="shared" si="67"/>
        <v>6240</v>
      </c>
      <c r="Q57" s="34">
        <f t="shared" si="68"/>
        <v>7200</v>
      </c>
      <c r="R57" s="80">
        <v>12400</v>
      </c>
      <c r="S57" s="14">
        <v>10200</v>
      </c>
      <c r="T57" s="84">
        <f>S57-S57*0.2</f>
        <v>8160</v>
      </c>
      <c r="U57" s="81">
        <f t="shared" si="69"/>
        <v>8670</v>
      </c>
      <c r="V57" s="81">
        <f t="shared" si="70"/>
        <v>9486</v>
      </c>
      <c r="W57" s="16">
        <f t="shared" si="71"/>
        <v>6630</v>
      </c>
      <c r="X57" s="34">
        <f t="shared" si="72"/>
        <v>7650</v>
      </c>
      <c r="Y57" s="80">
        <v>13600</v>
      </c>
      <c r="Z57" s="14">
        <v>11000</v>
      </c>
      <c r="AA57" s="84">
        <f>Z57-Z57*0.2</f>
        <v>8800</v>
      </c>
      <c r="AB57" s="81">
        <f t="shared" si="73"/>
        <v>9350</v>
      </c>
      <c r="AC57" s="81">
        <f t="shared" si="74"/>
        <v>10230</v>
      </c>
      <c r="AD57" s="16">
        <f t="shared" si="75"/>
        <v>7150</v>
      </c>
      <c r="AE57" s="34">
        <f t="shared" si="76"/>
        <v>8250</v>
      </c>
      <c r="AF57" s="80">
        <v>12500</v>
      </c>
      <c r="AG57" s="14">
        <v>10300</v>
      </c>
      <c r="AH57" s="84">
        <f>AG57-AG57*0.2</f>
        <v>8240</v>
      </c>
      <c r="AI57" s="81">
        <f t="shared" si="77"/>
        <v>8755</v>
      </c>
      <c r="AJ57" s="81">
        <f t="shared" si="78"/>
        <v>9579</v>
      </c>
      <c r="AK57" s="16">
        <f t="shared" si="79"/>
        <v>6695</v>
      </c>
      <c r="AL57" s="34">
        <f t="shared" si="80"/>
        <v>7725</v>
      </c>
      <c r="AM57" s="86"/>
      <c r="AN57" s="123"/>
      <c r="AO57" s="123"/>
      <c r="AP57" s="123"/>
    </row>
    <row r="58" spans="1:42" s="18" customFormat="1" ht="15" customHeight="1">
      <c r="A58" s="56" t="s">
        <v>22</v>
      </c>
      <c r="B58" s="57"/>
      <c r="C58" s="57"/>
      <c r="AM58" s="126"/>
      <c r="AN58" s="126"/>
      <c r="AO58" s="126"/>
      <c r="AP58" s="126"/>
    </row>
    <row r="59" spans="1:3" s="21" customFormat="1" ht="14.25" customHeight="1">
      <c r="A59" s="20" t="s">
        <v>147</v>
      </c>
      <c r="B59" s="20"/>
      <c r="C59" s="20"/>
    </row>
    <row r="60" ht="14.25">
      <c r="A60" s="66" t="s">
        <v>109</v>
      </c>
    </row>
    <row r="61" ht="15" thickBot="1"/>
    <row r="62" spans="1:41" s="4" customFormat="1" ht="13.5" thickBot="1">
      <c r="A62" s="177" t="s">
        <v>9</v>
      </c>
      <c r="B62" s="178"/>
      <c r="C62" s="179"/>
      <c r="D62" s="169" t="s">
        <v>113</v>
      </c>
      <c r="E62" s="170"/>
      <c r="F62" s="170"/>
      <c r="G62" s="170"/>
      <c r="H62" s="170"/>
      <c r="I62" s="170"/>
      <c r="J62" s="171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5"/>
      <c r="AD62" s="185"/>
      <c r="AE62" s="185"/>
      <c r="AF62" s="185"/>
      <c r="AG62" s="185"/>
      <c r="AH62" s="185"/>
      <c r="AI62" s="185"/>
      <c r="AJ62" s="185"/>
      <c r="AK62" s="185"/>
      <c r="AL62" s="185"/>
      <c r="AM62" s="123"/>
      <c r="AN62" s="123"/>
      <c r="AO62" s="123"/>
    </row>
    <row r="63" spans="1:41" s="4" customFormat="1" ht="15.75" customHeight="1" thickBot="1">
      <c r="A63" s="183" t="s">
        <v>0</v>
      </c>
      <c r="B63" s="184"/>
      <c r="C63" s="184"/>
      <c r="D63" s="180" t="s">
        <v>149</v>
      </c>
      <c r="E63" s="181"/>
      <c r="F63" s="181"/>
      <c r="G63" s="181"/>
      <c r="H63" s="181"/>
      <c r="I63" s="181"/>
      <c r="J63" s="182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  <c r="V63" s="186"/>
      <c r="W63" s="186"/>
      <c r="X63" s="186"/>
      <c r="Y63" s="186"/>
      <c r="Z63" s="186"/>
      <c r="AA63" s="186"/>
      <c r="AB63" s="186"/>
      <c r="AC63" s="186"/>
      <c r="AD63" s="186"/>
      <c r="AE63" s="186"/>
      <c r="AF63" s="186"/>
      <c r="AG63" s="186"/>
      <c r="AH63" s="186"/>
      <c r="AI63" s="186"/>
      <c r="AJ63" s="186"/>
      <c r="AK63" s="186"/>
      <c r="AL63" s="186"/>
      <c r="AM63" s="123"/>
      <c r="AN63" s="123"/>
      <c r="AO63" s="123"/>
    </row>
    <row r="64" spans="1:41" s="4" customFormat="1" ht="90" thickBot="1">
      <c r="A64" s="97" t="s">
        <v>1</v>
      </c>
      <c r="B64" s="98" t="s">
        <v>2</v>
      </c>
      <c r="C64" s="99" t="s">
        <v>3</v>
      </c>
      <c r="D64" s="53" t="s">
        <v>4</v>
      </c>
      <c r="E64" s="54" t="s">
        <v>5</v>
      </c>
      <c r="F64" s="54" t="s">
        <v>12</v>
      </c>
      <c r="G64" s="54" t="s">
        <v>47</v>
      </c>
      <c r="H64" s="54" t="s">
        <v>48</v>
      </c>
      <c r="I64" s="54" t="s">
        <v>49</v>
      </c>
      <c r="J64" s="55" t="s">
        <v>50</v>
      </c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123"/>
      <c r="AN64" s="123"/>
      <c r="AO64" s="123"/>
    </row>
    <row r="65" spans="1:41" s="4" customFormat="1" ht="15" customHeight="1">
      <c r="A65" s="94" t="s">
        <v>51</v>
      </c>
      <c r="B65" s="95" t="s">
        <v>10</v>
      </c>
      <c r="C65" s="96" t="s">
        <v>45</v>
      </c>
      <c r="D65" s="137">
        <v>4860</v>
      </c>
      <c r="E65" s="93">
        <v>3600</v>
      </c>
      <c r="F65" s="93">
        <v>2880</v>
      </c>
      <c r="G65" s="93">
        <v>3060</v>
      </c>
      <c r="H65" s="93">
        <v>3348</v>
      </c>
      <c r="I65" s="93">
        <v>2340</v>
      </c>
      <c r="J65" s="138">
        <v>2700</v>
      </c>
      <c r="K65" s="158"/>
      <c r="L65" s="158"/>
      <c r="M65" s="158"/>
      <c r="N65" s="158"/>
      <c r="O65" s="158"/>
      <c r="P65" s="86"/>
      <c r="Q65" s="86"/>
      <c r="R65" s="158"/>
      <c r="S65" s="159"/>
      <c r="T65" s="158"/>
      <c r="U65" s="158"/>
      <c r="V65" s="158"/>
      <c r="W65" s="86"/>
      <c r="X65" s="86"/>
      <c r="Y65" s="158"/>
      <c r="Z65" s="159"/>
      <c r="AA65" s="158"/>
      <c r="AB65" s="158"/>
      <c r="AC65" s="158"/>
      <c r="AD65" s="86"/>
      <c r="AE65" s="86"/>
      <c r="AF65" s="158"/>
      <c r="AG65" s="159"/>
      <c r="AH65" s="158"/>
      <c r="AI65" s="158"/>
      <c r="AJ65" s="158"/>
      <c r="AK65" s="86"/>
      <c r="AL65" s="86"/>
      <c r="AM65" s="123"/>
      <c r="AN65" s="123"/>
      <c r="AO65" s="123"/>
    </row>
    <row r="66" spans="1:41" s="4" customFormat="1" ht="15" customHeight="1">
      <c r="A66" s="59" t="s">
        <v>52</v>
      </c>
      <c r="B66" s="64" t="s">
        <v>10</v>
      </c>
      <c r="C66" s="88" t="s">
        <v>29</v>
      </c>
      <c r="D66" s="133">
        <v>5490</v>
      </c>
      <c r="E66" s="134">
        <v>4140</v>
      </c>
      <c r="F66" s="134">
        <v>3312</v>
      </c>
      <c r="G66" s="134">
        <v>3519</v>
      </c>
      <c r="H66" s="134">
        <v>3850.2</v>
      </c>
      <c r="I66" s="134">
        <v>2691</v>
      </c>
      <c r="J66" s="139">
        <v>3105</v>
      </c>
      <c r="K66" s="158"/>
      <c r="L66" s="158"/>
      <c r="M66" s="158"/>
      <c r="N66" s="158"/>
      <c r="O66" s="158"/>
      <c r="P66" s="86"/>
      <c r="Q66" s="86"/>
      <c r="R66" s="158"/>
      <c r="S66" s="159"/>
      <c r="T66" s="158"/>
      <c r="U66" s="158"/>
      <c r="V66" s="158"/>
      <c r="W66" s="86"/>
      <c r="X66" s="86"/>
      <c r="Y66" s="158"/>
      <c r="Z66" s="159"/>
      <c r="AA66" s="158"/>
      <c r="AB66" s="158"/>
      <c r="AC66" s="158"/>
      <c r="AD66" s="86"/>
      <c r="AE66" s="86"/>
      <c r="AF66" s="158"/>
      <c r="AG66" s="159"/>
      <c r="AH66" s="158"/>
      <c r="AI66" s="158"/>
      <c r="AJ66" s="158"/>
      <c r="AK66" s="86"/>
      <c r="AL66" s="86"/>
      <c r="AM66" s="123"/>
      <c r="AN66" s="123"/>
      <c r="AO66" s="123"/>
    </row>
    <row r="67" spans="1:41" ht="25.5">
      <c r="A67" s="58" t="s">
        <v>53</v>
      </c>
      <c r="B67" s="64" t="s">
        <v>10</v>
      </c>
      <c r="C67" s="87" t="s">
        <v>46</v>
      </c>
      <c r="D67" s="133">
        <v>5220</v>
      </c>
      <c r="E67" s="134">
        <v>3960</v>
      </c>
      <c r="F67" s="134">
        <v>0</v>
      </c>
      <c r="G67" s="134">
        <v>3366</v>
      </c>
      <c r="H67" s="134">
        <v>3682.8</v>
      </c>
      <c r="I67" s="134">
        <v>2574</v>
      </c>
      <c r="J67" s="139">
        <v>2970</v>
      </c>
      <c r="K67" s="158"/>
      <c r="L67" s="158"/>
      <c r="M67" s="158"/>
      <c r="N67" s="158"/>
      <c r="O67" s="158"/>
      <c r="P67" s="86"/>
      <c r="Q67" s="86"/>
      <c r="R67" s="160"/>
      <c r="S67" s="160"/>
      <c r="T67" s="158"/>
      <c r="U67" s="158"/>
      <c r="V67" s="158"/>
      <c r="W67" s="86"/>
      <c r="X67" s="86"/>
      <c r="Y67" s="160"/>
      <c r="Z67" s="160"/>
      <c r="AA67" s="158"/>
      <c r="AB67" s="158"/>
      <c r="AC67" s="158"/>
      <c r="AD67" s="86"/>
      <c r="AE67" s="86"/>
      <c r="AF67" s="160"/>
      <c r="AG67" s="160"/>
      <c r="AH67" s="158"/>
      <c r="AI67" s="158"/>
      <c r="AJ67" s="158"/>
      <c r="AK67" s="86"/>
      <c r="AL67" s="86"/>
      <c r="AM67" s="125"/>
      <c r="AN67" s="125"/>
      <c r="AO67" s="125"/>
    </row>
    <row r="68" spans="1:41" ht="25.5">
      <c r="A68" s="59" t="s">
        <v>55</v>
      </c>
      <c r="B68" s="64" t="s">
        <v>10</v>
      </c>
      <c r="C68" s="88" t="s">
        <v>34</v>
      </c>
      <c r="D68" s="133">
        <v>5670</v>
      </c>
      <c r="E68" s="134">
        <v>4410</v>
      </c>
      <c r="F68" s="134">
        <v>3528</v>
      </c>
      <c r="G68" s="134">
        <v>3748.5</v>
      </c>
      <c r="H68" s="134">
        <v>4101.3</v>
      </c>
      <c r="I68" s="134">
        <v>2866.5</v>
      </c>
      <c r="J68" s="139">
        <v>3307.5</v>
      </c>
      <c r="K68" s="158"/>
      <c r="L68" s="158"/>
      <c r="M68" s="161"/>
      <c r="N68" s="158"/>
      <c r="O68" s="158"/>
      <c r="P68" s="86"/>
      <c r="Q68" s="86"/>
      <c r="R68" s="158"/>
      <c r="S68" s="159"/>
      <c r="T68" s="161"/>
      <c r="U68" s="158"/>
      <c r="V68" s="158"/>
      <c r="W68" s="86"/>
      <c r="X68" s="86"/>
      <c r="Y68" s="158"/>
      <c r="Z68" s="159"/>
      <c r="AA68" s="161"/>
      <c r="AB68" s="158"/>
      <c r="AC68" s="158"/>
      <c r="AD68" s="86"/>
      <c r="AE68" s="86"/>
      <c r="AF68" s="158"/>
      <c r="AG68" s="159"/>
      <c r="AH68" s="161"/>
      <c r="AI68" s="158"/>
      <c r="AJ68" s="158"/>
      <c r="AK68" s="86"/>
      <c r="AL68" s="86"/>
      <c r="AM68" s="125"/>
      <c r="AN68" s="125"/>
      <c r="AO68" s="125"/>
    </row>
    <row r="69" spans="1:41" s="4" customFormat="1" ht="25.5">
      <c r="A69" s="58" t="s">
        <v>56</v>
      </c>
      <c r="B69" s="64" t="s">
        <v>57</v>
      </c>
      <c r="C69" s="87" t="s">
        <v>42</v>
      </c>
      <c r="D69" s="133">
        <v>8640</v>
      </c>
      <c r="E69" s="134">
        <v>6930</v>
      </c>
      <c r="F69" s="134">
        <v>5544</v>
      </c>
      <c r="G69" s="134">
        <v>5890.5</v>
      </c>
      <c r="H69" s="134">
        <v>6444.9</v>
      </c>
      <c r="I69" s="134">
        <v>4504.5</v>
      </c>
      <c r="J69" s="139">
        <v>5197.5</v>
      </c>
      <c r="K69" s="158"/>
      <c r="L69" s="158"/>
      <c r="M69" s="158"/>
      <c r="N69" s="158"/>
      <c r="O69" s="158"/>
      <c r="P69" s="86"/>
      <c r="Q69" s="86"/>
      <c r="R69" s="158"/>
      <c r="S69" s="159"/>
      <c r="T69" s="158"/>
      <c r="U69" s="158"/>
      <c r="V69" s="158"/>
      <c r="W69" s="86"/>
      <c r="X69" s="86"/>
      <c r="Y69" s="158"/>
      <c r="Z69" s="159"/>
      <c r="AA69" s="158"/>
      <c r="AB69" s="158"/>
      <c r="AC69" s="158"/>
      <c r="AD69" s="86"/>
      <c r="AE69" s="86"/>
      <c r="AF69" s="158"/>
      <c r="AG69" s="159"/>
      <c r="AH69" s="158"/>
      <c r="AI69" s="158"/>
      <c r="AJ69" s="158"/>
      <c r="AK69" s="86"/>
      <c r="AL69" s="86"/>
      <c r="AM69" s="123"/>
      <c r="AN69" s="123"/>
      <c r="AO69" s="123"/>
    </row>
    <row r="70" spans="1:41" s="4" customFormat="1" ht="15.75" customHeight="1" thickBot="1">
      <c r="A70" s="60" t="s">
        <v>54</v>
      </c>
      <c r="B70" s="65" t="s">
        <v>16</v>
      </c>
      <c r="C70" s="89" t="s">
        <v>43</v>
      </c>
      <c r="D70" s="135">
        <v>10800</v>
      </c>
      <c r="E70" s="136">
        <v>8640</v>
      </c>
      <c r="F70" s="136">
        <v>6912</v>
      </c>
      <c r="G70" s="136">
        <v>7344</v>
      </c>
      <c r="H70" s="136">
        <v>8035.2</v>
      </c>
      <c r="I70" s="136">
        <v>5616</v>
      </c>
      <c r="J70" s="140">
        <v>6480</v>
      </c>
      <c r="K70" s="158"/>
      <c r="L70" s="158"/>
      <c r="M70" s="158"/>
      <c r="N70" s="158"/>
      <c r="O70" s="158"/>
      <c r="P70" s="86"/>
      <c r="Q70" s="86"/>
      <c r="R70" s="158"/>
      <c r="S70" s="159"/>
      <c r="T70" s="158"/>
      <c r="U70" s="158"/>
      <c r="V70" s="158"/>
      <c r="W70" s="86"/>
      <c r="X70" s="86"/>
      <c r="Y70" s="158"/>
      <c r="Z70" s="159"/>
      <c r="AA70" s="158"/>
      <c r="AB70" s="158"/>
      <c r="AC70" s="158"/>
      <c r="AD70" s="86"/>
      <c r="AE70" s="86"/>
      <c r="AF70" s="158"/>
      <c r="AG70" s="159"/>
      <c r="AH70" s="158"/>
      <c r="AI70" s="158"/>
      <c r="AJ70" s="158"/>
      <c r="AK70" s="86"/>
      <c r="AL70" s="86"/>
      <c r="AM70" s="123"/>
      <c r="AN70" s="123"/>
      <c r="AO70" s="123"/>
    </row>
    <row r="71" spans="1:41" s="18" customFormat="1" ht="15" customHeight="1">
      <c r="A71" s="56" t="s">
        <v>22</v>
      </c>
      <c r="B71" s="57"/>
      <c r="C71" s="57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</row>
    <row r="72" spans="1:41" s="21" customFormat="1" ht="14.25" customHeight="1">
      <c r="A72" s="20" t="s">
        <v>23</v>
      </c>
      <c r="B72" s="20"/>
      <c r="C72" s="20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  <c r="AI72" s="162"/>
      <c r="AJ72" s="162"/>
      <c r="AK72" s="162"/>
      <c r="AL72" s="162"/>
      <c r="AM72" s="162"/>
      <c r="AN72" s="162"/>
      <c r="AO72" s="162"/>
    </row>
    <row r="73" spans="1:41" s="4" customFormat="1" ht="14.25">
      <c r="A73" s="66" t="s">
        <v>109</v>
      </c>
      <c r="B73" s="67"/>
      <c r="C73" s="67"/>
      <c r="D73" s="1"/>
      <c r="E73" s="1"/>
      <c r="F73" s="1"/>
      <c r="G73" s="1"/>
      <c r="H73" s="1"/>
      <c r="I73" s="1"/>
      <c r="J73" s="1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3"/>
      <c r="AH73" s="123"/>
      <c r="AI73" s="123"/>
      <c r="AJ73" s="123"/>
      <c r="AK73" s="123"/>
      <c r="AL73" s="123"/>
      <c r="AM73" s="123"/>
      <c r="AN73" s="123"/>
      <c r="AO73" s="123"/>
    </row>
    <row r="74" spans="11:41" ht="14.25"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</row>
    <row r="75" spans="11:41" ht="15" thickBot="1"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</row>
    <row r="76" spans="1:42" s="4" customFormat="1" ht="13.5" thickBot="1">
      <c r="A76" s="177" t="s">
        <v>9</v>
      </c>
      <c r="B76" s="178"/>
      <c r="C76" s="179"/>
      <c r="D76" s="169" t="s">
        <v>113</v>
      </c>
      <c r="E76" s="170"/>
      <c r="F76" s="170"/>
      <c r="G76" s="170"/>
      <c r="H76" s="170"/>
      <c r="I76" s="170"/>
      <c r="J76" s="171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56"/>
      <c r="AN76" s="123"/>
      <c r="AO76" s="123"/>
      <c r="AP76" s="123"/>
    </row>
    <row r="77" spans="1:42" s="4" customFormat="1" ht="15.75" customHeight="1" thickBot="1">
      <c r="A77" s="172" t="s">
        <v>0</v>
      </c>
      <c r="B77" s="173"/>
      <c r="C77" s="173"/>
      <c r="D77" s="174" t="s">
        <v>150</v>
      </c>
      <c r="E77" s="175"/>
      <c r="F77" s="175"/>
      <c r="G77" s="175"/>
      <c r="H77" s="175"/>
      <c r="I77" s="175"/>
      <c r="J77" s="176"/>
      <c r="K77" s="186"/>
      <c r="L77" s="186"/>
      <c r="M77" s="186"/>
      <c r="N77" s="186"/>
      <c r="O77" s="186"/>
      <c r="P77" s="186"/>
      <c r="Q77" s="186"/>
      <c r="R77" s="186"/>
      <c r="S77" s="186"/>
      <c r="T77" s="186"/>
      <c r="U77" s="186"/>
      <c r="V77" s="186"/>
      <c r="W77" s="186"/>
      <c r="X77" s="186"/>
      <c r="Y77" s="186"/>
      <c r="Z77" s="186"/>
      <c r="AA77" s="186"/>
      <c r="AB77" s="186"/>
      <c r="AC77" s="186"/>
      <c r="AD77" s="186"/>
      <c r="AE77" s="186"/>
      <c r="AF77" s="186"/>
      <c r="AG77" s="186"/>
      <c r="AH77" s="186"/>
      <c r="AI77" s="186"/>
      <c r="AJ77" s="186"/>
      <c r="AK77" s="186"/>
      <c r="AL77" s="186"/>
      <c r="AM77" s="157"/>
      <c r="AN77" s="123"/>
      <c r="AO77" s="123"/>
      <c r="AP77" s="123"/>
    </row>
    <row r="78" spans="1:42" s="4" customFormat="1" ht="90" thickBot="1">
      <c r="A78" s="97" t="s">
        <v>1</v>
      </c>
      <c r="B78" s="98" t="s">
        <v>2</v>
      </c>
      <c r="C78" s="101" t="s">
        <v>3</v>
      </c>
      <c r="D78" s="53" t="s">
        <v>4</v>
      </c>
      <c r="E78" s="54" t="s">
        <v>5</v>
      </c>
      <c r="F78" s="54" t="s">
        <v>12</v>
      </c>
      <c r="G78" s="54" t="s">
        <v>47</v>
      </c>
      <c r="H78" s="54" t="s">
        <v>48</v>
      </c>
      <c r="I78" s="54" t="s">
        <v>49</v>
      </c>
      <c r="J78" s="55" t="s">
        <v>50</v>
      </c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123"/>
      <c r="AO78" s="123"/>
      <c r="AP78" s="123"/>
    </row>
    <row r="79" spans="1:42" s="4" customFormat="1" ht="15" customHeight="1">
      <c r="A79" s="94" t="s">
        <v>51</v>
      </c>
      <c r="B79" s="95" t="s">
        <v>10</v>
      </c>
      <c r="C79" s="141" t="s">
        <v>45</v>
      </c>
      <c r="D79" s="137">
        <v>4320</v>
      </c>
      <c r="E79" s="93">
        <v>3060</v>
      </c>
      <c r="F79" s="93">
        <v>2448</v>
      </c>
      <c r="G79" s="93">
        <v>2601</v>
      </c>
      <c r="H79" s="93">
        <v>2845.8</v>
      </c>
      <c r="I79" s="93">
        <v>1989</v>
      </c>
      <c r="J79" s="138">
        <v>2295</v>
      </c>
      <c r="K79" s="124"/>
      <c r="L79" s="158"/>
      <c r="M79" s="158"/>
      <c r="N79" s="124"/>
      <c r="O79" s="124"/>
      <c r="P79" s="86"/>
      <c r="Q79" s="86"/>
      <c r="R79" s="124"/>
      <c r="S79" s="159"/>
      <c r="T79" s="158"/>
      <c r="U79" s="124"/>
      <c r="V79" s="124"/>
      <c r="W79" s="86"/>
      <c r="X79" s="86"/>
      <c r="Y79" s="124"/>
      <c r="Z79" s="159"/>
      <c r="AA79" s="158"/>
      <c r="AB79" s="124"/>
      <c r="AC79" s="124"/>
      <c r="AD79" s="86"/>
      <c r="AE79" s="86"/>
      <c r="AF79" s="124"/>
      <c r="AG79" s="159"/>
      <c r="AH79" s="158"/>
      <c r="AI79" s="124"/>
      <c r="AJ79" s="124"/>
      <c r="AK79" s="86"/>
      <c r="AL79" s="86"/>
      <c r="AM79" s="86"/>
      <c r="AN79" s="123"/>
      <c r="AO79" s="123"/>
      <c r="AP79" s="123"/>
    </row>
    <row r="80" spans="1:42" s="4" customFormat="1" ht="15" customHeight="1">
      <c r="A80" s="59" t="s">
        <v>52</v>
      </c>
      <c r="B80" s="64" t="s">
        <v>10</v>
      </c>
      <c r="C80" s="142" t="s">
        <v>29</v>
      </c>
      <c r="D80" s="133">
        <v>4950</v>
      </c>
      <c r="E80" s="134">
        <v>3600</v>
      </c>
      <c r="F80" s="134">
        <v>2880</v>
      </c>
      <c r="G80" s="134">
        <v>3060</v>
      </c>
      <c r="H80" s="134">
        <v>3348</v>
      </c>
      <c r="I80" s="134">
        <v>2340</v>
      </c>
      <c r="J80" s="139">
        <v>2700</v>
      </c>
      <c r="K80" s="124"/>
      <c r="L80" s="158"/>
      <c r="M80" s="158"/>
      <c r="N80" s="124"/>
      <c r="O80" s="124"/>
      <c r="P80" s="86"/>
      <c r="Q80" s="86"/>
      <c r="R80" s="124"/>
      <c r="S80" s="159"/>
      <c r="T80" s="158"/>
      <c r="U80" s="124"/>
      <c r="V80" s="124"/>
      <c r="W80" s="86"/>
      <c r="X80" s="86"/>
      <c r="Y80" s="124"/>
      <c r="Z80" s="159"/>
      <c r="AA80" s="158"/>
      <c r="AB80" s="124"/>
      <c r="AC80" s="124"/>
      <c r="AD80" s="86"/>
      <c r="AE80" s="86"/>
      <c r="AF80" s="124"/>
      <c r="AG80" s="159"/>
      <c r="AH80" s="158"/>
      <c r="AI80" s="124"/>
      <c r="AJ80" s="124"/>
      <c r="AK80" s="86"/>
      <c r="AL80" s="86"/>
      <c r="AM80" s="86"/>
      <c r="AN80" s="123"/>
      <c r="AO80" s="123"/>
      <c r="AP80" s="123"/>
    </row>
    <row r="81" spans="1:42" ht="25.5">
      <c r="A81" s="58" t="s">
        <v>53</v>
      </c>
      <c r="B81" s="64" t="s">
        <v>10</v>
      </c>
      <c r="C81" s="143" t="s">
        <v>46</v>
      </c>
      <c r="D81" s="133">
        <v>4680</v>
      </c>
      <c r="E81" s="134">
        <v>3420</v>
      </c>
      <c r="F81" s="134">
        <v>0</v>
      </c>
      <c r="G81" s="134">
        <v>2907</v>
      </c>
      <c r="H81" s="134">
        <v>3180.6</v>
      </c>
      <c r="I81" s="134">
        <v>2223</v>
      </c>
      <c r="J81" s="139">
        <v>2565</v>
      </c>
      <c r="K81" s="160"/>
      <c r="L81" s="158"/>
      <c r="M81" s="160"/>
      <c r="N81" s="124"/>
      <c r="O81" s="124"/>
      <c r="P81" s="86"/>
      <c r="Q81" s="86"/>
      <c r="R81" s="160"/>
      <c r="S81" s="160"/>
      <c r="T81" s="160"/>
      <c r="U81" s="124"/>
      <c r="V81" s="124"/>
      <c r="W81" s="86"/>
      <c r="X81" s="86"/>
      <c r="Y81" s="160"/>
      <c r="Z81" s="160"/>
      <c r="AA81" s="160"/>
      <c r="AB81" s="124"/>
      <c r="AC81" s="124"/>
      <c r="AD81" s="86"/>
      <c r="AE81" s="86"/>
      <c r="AF81" s="160"/>
      <c r="AG81" s="160"/>
      <c r="AH81" s="160"/>
      <c r="AI81" s="124"/>
      <c r="AJ81" s="124"/>
      <c r="AK81" s="86"/>
      <c r="AL81" s="86"/>
      <c r="AM81" s="86"/>
      <c r="AN81" s="125"/>
      <c r="AO81" s="125"/>
      <c r="AP81" s="125"/>
    </row>
    <row r="82" spans="1:42" s="4" customFormat="1" ht="25.5">
      <c r="A82" s="59" t="s">
        <v>55</v>
      </c>
      <c r="B82" s="64" t="s">
        <v>10</v>
      </c>
      <c r="C82" s="142" t="s">
        <v>34</v>
      </c>
      <c r="D82" s="133">
        <v>5130</v>
      </c>
      <c r="E82" s="134">
        <v>3870</v>
      </c>
      <c r="F82" s="134">
        <v>3096</v>
      </c>
      <c r="G82" s="134">
        <v>3289.5</v>
      </c>
      <c r="H82" s="134">
        <v>3599.1</v>
      </c>
      <c r="I82" s="134">
        <v>2515.5</v>
      </c>
      <c r="J82" s="139">
        <v>2902.5</v>
      </c>
      <c r="K82" s="124"/>
      <c r="L82" s="158"/>
      <c r="M82" s="158"/>
      <c r="N82" s="124"/>
      <c r="O82" s="124"/>
      <c r="P82" s="86"/>
      <c r="Q82" s="86"/>
      <c r="R82" s="124"/>
      <c r="S82" s="159"/>
      <c r="T82" s="158"/>
      <c r="U82" s="124"/>
      <c r="V82" s="124"/>
      <c r="W82" s="86"/>
      <c r="X82" s="86"/>
      <c r="Y82" s="124"/>
      <c r="Z82" s="159"/>
      <c r="AA82" s="158"/>
      <c r="AB82" s="124"/>
      <c r="AC82" s="124"/>
      <c r="AD82" s="86"/>
      <c r="AE82" s="86"/>
      <c r="AF82" s="124"/>
      <c r="AG82" s="159"/>
      <c r="AH82" s="158"/>
      <c r="AI82" s="124"/>
      <c r="AJ82" s="124"/>
      <c r="AK82" s="86"/>
      <c r="AL82" s="86"/>
      <c r="AM82" s="86"/>
      <c r="AN82" s="123"/>
      <c r="AO82" s="123"/>
      <c r="AP82" s="123"/>
    </row>
    <row r="83" spans="1:42" ht="25.5">
      <c r="A83" s="58" t="s">
        <v>56</v>
      </c>
      <c r="B83" s="64" t="s">
        <v>57</v>
      </c>
      <c r="C83" s="143" t="s">
        <v>42</v>
      </c>
      <c r="D83" s="133">
        <v>6570</v>
      </c>
      <c r="E83" s="134">
        <v>4860</v>
      </c>
      <c r="F83" s="134">
        <v>3888</v>
      </c>
      <c r="G83" s="134">
        <v>4131</v>
      </c>
      <c r="H83" s="134">
        <v>4519.8</v>
      </c>
      <c r="I83" s="134">
        <v>3159</v>
      </c>
      <c r="J83" s="139">
        <v>3645</v>
      </c>
      <c r="K83" s="124"/>
      <c r="L83" s="158"/>
      <c r="M83" s="158"/>
      <c r="N83" s="124"/>
      <c r="O83" s="124"/>
      <c r="P83" s="86"/>
      <c r="Q83" s="86"/>
      <c r="R83" s="124"/>
      <c r="S83" s="159"/>
      <c r="T83" s="158"/>
      <c r="U83" s="124"/>
      <c r="V83" s="124"/>
      <c r="W83" s="86"/>
      <c r="X83" s="86"/>
      <c r="Y83" s="124"/>
      <c r="Z83" s="159"/>
      <c r="AA83" s="158"/>
      <c r="AB83" s="124"/>
      <c r="AC83" s="124"/>
      <c r="AD83" s="86"/>
      <c r="AE83" s="86"/>
      <c r="AF83" s="124"/>
      <c r="AG83" s="159"/>
      <c r="AH83" s="158"/>
      <c r="AI83" s="124"/>
      <c r="AJ83" s="124"/>
      <c r="AK83" s="86"/>
      <c r="AL83" s="86"/>
      <c r="AM83" s="86"/>
      <c r="AN83" s="125"/>
      <c r="AO83" s="125"/>
      <c r="AP83" s="125"/>
    </row>
    <row r="84" spans="1:42" s="4" customFormat="1" ht="13.5" thickBot="1">
      <c r="A84" s="60" t="s">
        <v>54</v>
      </c>
      <c r="B84" s="65" t="s">
        <v>16</v>
      </c>
      <c r="C84" s="144" t="s">
        <v>43</v>
      </c>
      <c r="D84" s="135">
        <v>8730</v>
      </c>
      <c r="E84" s="136">
        <v>6570</v>
      </c>
      <c r="F84" s="136">
        <v>5256</v>
      </c>
      <c r="G84" s="136">
        <v>5584.5</v>
      </c>
      <c r="H84" s="136">
        <v>6110.1</v>
      </c>
      <c r="I84" s="136">
        <v>4270.5</v>
      </c>
      <c r="J84" s="140">
        <v>4927.5</v>
      </c>
      <c r="K84" s="124"/>
      <c r="L84" s="158"/>
      <c r="M84" s="158"/>
      <c r="N84" s="124"/>
      <c r="O84" s="124"/>
      <c r="P84" s="86"/>
      <c r="Q84" s="86"/>
      <c r="R84" s="124"/>
      <c r="S84" s="159"/>
      <c r="T84" s="158"/>
      <c r="U84" s="124"/>
      <c r="V84" s="124"/>
      <c r="W84" s="86"/>
      <c r="X84" s="86"/>
      <c r="Y84" s="124"/>
      <c r="Z84" s="159"/>
      <c r="AA84" s="158"/>
      <c r="AB84" s="124"/>
      <c r="AC84" s="124"/>
      <c r="AD84" s="86"/>
      <c r="AE84" s="86"/>
      <c r="AF84" s="124"/>
      <c r="AG84" s="159"/>
      <c r="AH84" s="158"/>
      <c r="AI84" s="124"/>
      <c r="AJ84" s="124"/>
      <c r="AK84" s="86"/>
      <c r="AL84" s="86"/>
      <c r="AM84" s="86"/>
      <c r="AN84" s="123"/>
      <c r="AO84" s="123"/>
      <c r="AP84" s="123"/>
    </row>
    <row r="85" spans="1:42" s="18" customFormat="1" ht="15" customHeight="1">
      <c r="A85" s="56" t="s">
        <v>22</v>
      </c>
      <c r="B85" s="57"/>
      <c r="C85" s="57"/>
      <c r="K85" s="124"/>
      <c r="L85" s="159"/>
      <c r="M85" s="158"/>
      <c r="N85" s="124"/>
      <c r="O85" s="124"/>
      <c r="P85" s="86"/>
      <c r="Q85" s="86"/>
      <c r="R85" s="124"/>
      <c r="S85" s="159"/>
      <c r="T85" s="158"/>
      <c r="U85" s="124"/>
      <c r="V85" s="124"/>
      <c r="W85" s="86"/>
      <c r="X85" s="86"/>
      <c r="Y85" s="124"/>
      <c r="Z85" s="159"/>
      <c r="AA85" s="158"/>
      <c r="AB85" s="124"/>
      <c r="AC85" s="124"/>
      <c r="AD85" s="86"/>
      <c r="AE85" s="86"/>
      <c r="AF85" s="124"/>
      <c r="AG85" s="159"/>
      <c r="AH85" s="158"/>
      <c r="AI85" s="124"/>
      <c r="AJ85" s="124"/>
      <c r="AK85" s="86"/>
      <c r="AL85" s="86"/>
      <c r="AM85" s="126"/>
      <c r="AN85" s="126"/>
      <c r="AO85" s="126"/>
      <c r="AP85" s="126"/>
    </row>
    <row r="86" spans="1:38" s="21" customFormat="1" ht="14.25" customHeight="1">
      <c r="A86" s="20" t="s">
        <v>37</v>
      </c>
      <c r="B86" s="20"/>
      <c r="C86" s="20"/>
      <c r="K86" s="124"/>
      <c r="L86" s="159"/>
      <c r="M86" s="158"/>
      <c r="N86" s="124"/>
      <c r="O86" s="124"/>
      <c r="P86" s="86"/>
      <c r="Q86" s="86"/>
      <c r="R86" s="124"/>
      <c r="S86" s="159"/>
      <c r="T86" s="158"/>
      <c r="U86" s="124"/>
      <c r="V86" s="124"/>
      <c r="W86" s="86"/>
      <c r="X86" s="86"/>
      <c r="Y86" s="124"/>
      <c r="Z86" s="159"/>
      <c r="AA86" s="158"/>
      <c r="AB86" s="124"/>
      <c r="AC86" s="124"/>
      <c r="AD86" s="86"/>
      <c r="AE86" s="86"/>
      <c r="AF86" s="124"/>
      <c r="AG86" s="159"/>
      <c r="AH86" s="158"/>
      <c r="AI86" s="124"/>
      <c r="AJ86" s="124"/>
      <c r="AK86" s="86"/>
      <c r="AL86" s="86"/>
    </row>
    <row r="87" spans="1:38" s="4" customFormat="1" ht="14.25">
      <c r="A87" s="66" t="s">
        <v>109</v>
      </c>
      <c r="B87" s="67"/>
      <c r="C87" s="67"/>
      <c r="D87" s="1"/>
      <c r="E87" s="1"/>
      <c r="F87" s="1"/>
      <c r="G87" s="1"/>
      <c r="H87" s="1"/>
      <c r="I87" s="1"/>
      <c r="J87" s="1"/>
      <c r="K87" s="124"/>
      <c r="L87" s="159"/>
      <c r="M87" s="158"/>
      <c r="N87" s="124"/>
      <c r="O87" s="124"/>
      <c r="P87" s="86"/>
      <c r="Q87" s="86"/>
      <c r="R87" s="124"/>
      <c r="S87" s="159"/>
      <c r="T87" s="158"/>
      <c r="U87" s="124"/>
      <c r="V87" s="124"/>
      <c r="W87" s="86"/>
      <c r="X87" s="86"/>
      <c r="Y87" s="124"/>
      <c r="Z87" s="159"/>
      <c r="AA87" s="158"/>
      <c r="AB87" s="124"/>
      <c r="AC87" s="124"/>
      <c r="AD87" s="86"/>
      <c r="AE87" s="86"/>
      <c r="AF87" s="124"/>
      <c r="AG87" s="159"/>
      <c r="AH87" s="158"/>
      <c r="AI87" s="124"/>
      <c r="AJ87" s="124"/>
      <c r="AK87" s="86"/>
      <c r="AL87" s="86"/>
    </row>
    <row r="88" spans="1:38" s="4" customFormat="1" ht="14.25">
      <c r="A88" s="66"/>
      <c r="B88" s="67"/>
      <c r="C88" s="67"/>
      <c r="D88" s="1"/>
      <c r="E88" s="1"/>
      <c r="F88" s="1"/>
      <c r="G88" s="1"/>
      <c r="H88" s="1"/>
      <c r="I88" s="1"/>
      <c r="J88" s="1"/>
      <c r="K88" s="124"/>
      <c r="L88" s="159"/>
      <c r="M88" s="158"/>
      <c r="N88" s="124"/>
      <c r="O88" s="124"/>
      <c r="P88" s="86"/>
      <c r="Q88" s="86"/>
      <c r="R88" s="124"/>
      <c r="S88" s="159"/>
      <c r="T88" s="158"/>
      <c r="U88" s="124"/>
      <c r="V88" s="124"/>
      <c r="W88" s="86"/>
      <c r="X88" s="86"/>
      <c r="Y88" s="124"/>
      <c r="Z88" s="159"/>
      <c r="AA88" s="158"/>
      <c r="AB88" s="124"/>
      <c r="AC88" s="124"/>
      <c r="AD88" s="86"/>
      <c r="AE88" s="86"/>
      <c r="AF88" s="124"/>
      <c r="AG88" s="159"/>
      <c r="AH88" s="158"/>
      <c r="AI88" s="124"/>
      <c r="AJ88" s="124"/>
      <c r="AK88" s="86"/>
      <c r="AL88" s="86"/>
    </row>
    <row r="89" spans="11:38" ht="15" thickBot="1"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86"/>
      <c r="Y89" s="124"/>
      <c r="Z89" s="159"/>
      <c r="AA89" s="158"/>
      <c r="AB89" s="124"/>
      <c r="AC89" s="124"/>
      <c r="AD89" s="86"/>
      <c r="AE89" s="86"/>
      <c r="AF89" s="124"/>
      <c r="AG89" s="159"/>
      <c r="AH89" s="158"/>
      <c r="AI89" s="124"/>
      <c r="AJ89" s="124"/>
      <c r="AK89" s="86"/>
      <c r="AL89" s="86"/>
    </row>
    <row r="90" spans="1:36" ht="15" thickBot="1">
      <c r="A90" s="177" t="s">
        <v>9</v>
      </c>
      <c r="B90" s="178"/>
      <c r="C90" s="179"/>
      <c r="D90" s="169" t="s">
        <v>113</v>
      </c>
      <c r="E90" s="170"/>
      <c r="F90" s="170"/>
      <c r="G90" s="170"/>
      <c r="H90" s="170"/>
      <c r="I90" s="170"/>
      <c r="J90" s="171"/>
      <c r="K90" s="169" t="s">
        <v>152</v>
      </c>
      <c r="L90" s="170"/>
      <c r="M90" s="170"/>
      <c r="N90" s="170"/>
      <c r="O90" s="170"/>
      <c r="P90" s="170"/>
      <c r="Q90" s="171"/>
      <c r="R90" s="169" t="s">
        <v>112</v>
      </c>
      <c r="S90" s="170"/>
      <c r="T90" s="170"/>
      <c r="U90" s="170"/>
      <c r="V90" s="170"/>
      <c r="W90" s="170"/>
      <c r="X90" s="171"/>
      <c r="Y90" s="185"/>
      <c r="Z90" s="185"/>
      <c r="AA90" s="185"/>
      <c r="AB90" s="185"/>
      <c r="AC90" s="185"/>
      <c r="AD90" s="185"/>
      <c r="AE90" s="185"/>
      <c r="AF90" s="125"/>
      <c r="AG90" s="125"/>
      <c r="AH90" s="125"/>
      <c r="AI90" s="125"/>
      <c r="AJ90" s="125"/>
    </row>
    <row r="91" spans="1:36" ht="15" thickBot="1">
      <c r="A91" s="172" t="s">
        <v>0</v>
      </c>
      <c r="B91" s="173"/>
      <c r="C91" s="173"/>
      <c r="D91" s="180" t="s">
        <v>61</v>
      </c>
      <c r="E91" s="181"/>
      <c r="F91" s="181"/>
      <c r="G91" s="181"/>
      <c r="H91" s="181"/>
      <c r="I91" s="181"/>
      <c r="J91" s="182"/>
      <c r="K91" s="180" t="s">
        <v>61</v>
      </c>
      <c r="L91" s="181"/>
      <c r="M91" s="181"/>
      <c r="N91" s="181"/>
      <c r="O91" s="181"/>
      <c r="P91" s="181"/>
      <c r="Q91" s="182"/>
      <c r="R91" s="180" t="s">
        <v>61</v>
      </c>
      <c r="S91" s="181"/>
      <c r="T91" s="181"/>
      <c r="U91" s="181"/>
      <c r="V91" s="181"/>
      <c r="W91" s="181"/>
      <c r="X91" s="182"/>
      <c r="Y91" s="186"/>
      <c r="Z91" s="186"/>
      <c r="AA91" s="186"/>
      <c r="AB91" s="186"/>
      <c r="AC91" s="186"/>
      <c r="AD91" s="186"/>
      <c r="AE91" s="186"/>
      <c r="AF91" s="125"/>
      <c r="AG91" s="125"/>
      <c r="AH91" s="125"/>
      <c r="AI91" s="125"/>
      <c r="AJ91" s="125"/>
    </row>
    <row r="92" spans="1:36" ht="90" thickBot="1">
      <c r="A92" s="36" t="s">
        <v>1</v>
      </c>
      <c r="B92" s="37" t="s">
        <v>2</v>
      </c>
      <c r="C92" s="110" t="s">
        <v>3</v>
      </c>
      <c r="D92" s="53" t="s">
        <v>4</v>
      </c>
      <c r="E92" s="54" t="s">
        <v>5</v>
      </c>
      <c r="F92" s="54" t="s">
        <v>12</v>
      </c>
      <c r="G92" s="54" t="s">
        <v>100</v>
      </c>
      <c r="H92" s="54" t="s">
        <v>13</v>
      </c>
      <c r="I92" s="54" t="s">
        <v>101</v>
      </c>
      <c r="J92" s="55" t="s">
        <v>14</v>
      </c>
      <c r="K92" s="53" t="s">
        <v>4</v>
      </c>
      <c r="L92" s="54" t="s">
        <v>5</v>
      </c>
      <c r="M92" s="54" t="s">
        <v>12</v>
      </c>
      <c r="N92" s="54" t="s">
        <v>100</v>
      </c>
      <c r="O92" s="54" t="s">
        <v>13</v>
      </c>
      <c r="P92" s="54" t="s">
        <v>101</v>
      </c>
      <c r="Q92" s="55" t="s">
        <v>14</v>
      </c>
      <c r="R92" s="53" t="s">
        <v>4</v>
      </c>
      <c r="S92" s="54" t="s">
        <v>5</v>
      </c>
      <c r="T92" s="54" t="s">
        <v>12</v>
      </c>
      <c r="U92" s="54" t="s">
        <v>100</v>
      </c>
      <c r="V92" s="54" t="s">
        <v>13</v>
      </c>
      <c r="W92" s="54" t="s">
        <v>101</v>
      </c>
      <c r="X92" s="55" t="s">
        <v>14</v>
      </c>
      <c r="Y92" s="85"/>
      <c r="Z92" s="85"/>
      <c r="AA92" s="85"/>
      <c r="AB92" s="85"/>
      <c r="AC92" s="85"/>
      <c r="AD92" s="85"/>
      <c r="AE92" s="85"/>
      <c r="AF92" s="125"/>
      <c r="AG92" s="125"/>
      <c r="AH92" s="125"/>
      <c r="AI92" s="125"/>
      <c r="AJ92" s="125"/>
    </row>
    <row r="93" spans="1:36" ht="14.25">
      <c r="A93" s="111" t="s">
        <v>51</v>
      </c>
      <c r="B93" s="112" t="s">
        <v>10</v>
      </c>
      <c r="C93" s="113" t="s">
        <v>45</v>
      </c>
      <c r="D93" s="72" t="s">
        <v>19</v>
      </c>
      <c r="E93" s="73">
        <v>3105</v>
      </c>
      <c r="F93" s="74">
        <v>2480</v>
      </c>
      <c r="G93" s="74">
        <v>2795</v>
      </c>
      <c r="H93" s="74">
        <v>2795</v>
      </c>
      <c r="I93" s="74">
        <v>2170</v>
      </c>
      <c r="J93" s="168">
        <v>2170</v>
      </c>
      <c r="K93" s="72" t="s">
        <v>19</v>
      </c>
      <c r="L93" s="73">
        <v>4005</v>
      </c>
      <c r="M93" s="74">
        <v>3205</v>
      </c>
      <c r="N93" s="74">
        <v>3605</v>
      </c>
      <c r="O93" s="74">
        <v>3605</v>
      </c>
      <c r="P93" s="74">
        <v>2805</v>
      </c>
      <c r="Q93" s="168">
        <v>2805</v>
      </c>
      <c r="R93" s="72" t="s">
        <v>19</v>
      </c>
      <c r="S93" s="73">
        <v>3655</v>
      </c>
      <c r="T93" s="74">
        <v>2925</v>
      </c>
      <c r="U93" s="74">
        <v>3290</v>
      </c>
      <c r="V93" s="74">
        <v>3290</v>
      </c>
      <c r="W93" s="74">
        <v>2560</v>
      </c>
      <c r="X93" s="168">
        <v>2560</v>
      </c>
      <c r="Y93" s="145"/>
      <c r="Z93" s="146"/>
      <c r="AA93" s="145"/>
      <c r="AB93" s="145"/>
      <c r="AC93" s="145"/>
      <c r="AD93" s="165"/>
      <c r="AE93" s="165"/>
      <c r="AF93" s="125"/>
      <c r="AG93" s="125"/>
      <c r="AH93" s="125"/>
      <c r="AI93" s="125"/>
      <c r="AJ93" s="125"/>
    </row>
    <row r="94" spans="1:36" ht="14.25">
      <c r="A94" s="59" t="s">
        <v>52</v>
      </c>
      <c r="B94" s="64" t="s">
        <v>10</v>
      </c>
      <c r="C94" s="164" t="s">
        <v>29</v>
      </c>
      <c r="D94" s="77" t="s">
        <v>19</v>
      </c>
      <c r="E94" s="10">
        <v>3705</v>
      </c>
      <c r="F94" s="106">
        <v>2960</v>
      </c>
      <c r="G94" s="78">
        <v>3335</v>
      </c>
      <c r="H94" s="78">
        <v>3335</v>
      </c>
      <c r="I94" s="12">
        <v>2590</v>
      </c>
      <c r="J94" s="35">
        <v>2590</v>
      </c>
      <c r="K94" s="77" t="s">
        <v>19</v>
      </c>
      <c r="L94" s="10">
        <v>4705</v>
      </c>
      <c r="M94" s="106">
        <v>3765</v>
      </c>
      <c r="N94" s="78">
        <v>4235</v>
      </c>
      <c r="O94" s="78">
        <v>4235</v>
      </c>
      <c r="P94" s="12">
        <v>3295</v>
      </c>
      <c r="Q94" s="35">
        <v>3295</v>
      </c>
      <c r="R94" s="77" t="s">
        <v>19</v>
      </c>
      <c r="S94" s="10">
        <v>4155</v>
      </c>
      <c r="T94" s="106">
        <v>3325</v>
      </c>
      <c r="U94" s="78">
        <v>3740</v>
      </c>
      <c r="V94" s="78">
        <v>3740</v>
      </c>
      <c r="W94" s="12">
        <v>2910</v>
      </c>
      <c r="X94" s="35">
        <v>2910</v>
      </c>
      <c r="Y94" s="145"/>
      <c r="Z94" s="146"/>
      <c r="AA94" s="145"/>
      <c r="AB94" s="145"/>
      <c r="AC94" s="145"/>
      <c r="AD94" s="165"/>
      <c r="AE94" s="165"/>
      <c r="AF94" s="125"/>
      <c r="AG94" s="125"/>
      <c r="AH94" s="125"/>
      <c r="AI94" s="125"/>
      <c r="AJ94" s="125"/>
    </row>
    <row r="95" spans="1:36" ht="25.5">
      <c r="A95" s="58" t="s">
        <v>53</v>
      </c>
      <c r="B95" s="64" t="s">
        <v>10</v>
      </c>
      <c r="C95" s="61" t="s">
        <v>46</v>
      </c>
      <c r="D95" s="70" t="s">
        <v>19</v>
      </c>
      <c r="E95" s="71">
        <v>3505</v>
      </c>
      <c r="F95" s="71">
        <v>2800</v>
      </c>
      <c r="G95" s="78">
        <v>3155</v>
      </c>
      <c r="H95" s="78">
        <v>3155</v>
      </c>
      <c r="I95" s="12">
        <v>2450</v>
      </c>
      <c r="J95" s="35">
        <v>2450</v>
      </c>
      <c r="K95" s="70" t="s">
        <v>19</v>
      </c>
      <c r="L95" s="71">
        <v>4405</v>
      </c>
      <c r="M95" s="71">
        <v>3525</v>
      </c>
      <c r="N95" s="78">
        <v>3965</v>
      </c>
      <c r="O95" s="78">
        <v>3965</v>
      </c>
      <c r="P95" s="12">
        <v>3085</v>
      </c>
      <c r="Q95" s="35">
        <v>3085</v>
      </c>
      <c r="R95" s="70" t="s">
        <v>19</v>
      </c>
      <c r="S95" s="71">
        <v>4055</v>
      </c>
      <c r="T95" s="71">
        <v>3245</v>
      </c>
      <c r="U95" s="78">
        <v>3650</v>
      </c>
      <c r="V95" s="78">
        <v>3650</v>
      </c>
      <c r="W95" s="12">
        <v>2840</v>
      </c>
      <c r="X95" s="35">
        <v>2840</v>
      </c>
      <c r="Y95" s="166"/>
      <c r="Z95" s="166"/>
      <c r="AA95" s="166"/>
      <c r="AB95" s="145"/>
      <c r="AC95" s="145"/>
      <c r="AD95" s="165"/>
      <c r="AE95" s="165"/>
      <c r="AF95" s="125"/>
      <c r="AG95" s="125"/>
      <c r="AH95" s="125"/>
      <c r="AI95" s="125"/>
      <c r="AJ95" s="125"/>
    </row>
    <row r="96" spans="1:36" ht="25.5">
      <c r="A96" s="59" t="s">
        <v>55</v>
      </c>
      <c r="B96" s="64" t="s">
        <v>10</v>
      </c>
      <c r="C96" s="164" t="s">
        <v>34</v>
      </c>
      <c r="D96" s="77" t="s">
        <v>19</v>
      </c>
      <c r="E96" s="10">
        <v>4005</v>
      </c>
      <c r="F96" s="106">
        <v>3200</v>
      </c>
      <c r="G96" s="78">
        <v>3600</v>
      </c>
      <c r="H96" s="78">
        <v>3600</v>
      </c>
      <c r="I96" s="12">
        <v>2800</v>
      </c>
      <c r="J96" s="35">
        <v>2800</v>
      </c>
      <c r="K96" s="77" t="s">
        <v>19</v>
      </c>
      <c r="L96" s="10">
        <v>5205</v>
      </c>
      <c r="M96" s="106">
        <v>4165</v>
      </c>
      <c r="N96" s="78">
        <v>4685</v>
      </c>
      <c r="O96" s="78">
        <v>4685</v>
      </c>
      <c r="P96" s="12">
        <v>3645</v>
      </c>
      <c r="Q96" s="35">
        <v>3645</v>
      </c>
      <c r="R96" s="77" t="s">
        <v>19</v>
      </c>
      <c r="S96" s="10">
        <v>4655</v>
      </c>
      <c r="T96" s="106">
        <v>3725</v>
      </c>
      <c r="U96" s="78">
        <v>4190</v>
      </c>
      <c r="V96" s="78">
        <v>4190</v>
      </c>
      <c r="W96" s="12">
        <v>3260</v>
      </c>
      <c r="X96" s="35">
        <v>3260</v>
      </c>
      <c r="Y96" s="145"/>
      <c r="Z96" s="146"/>
      <c r="AA96" s="145"/>
      <c r="AB96" s="145"/>
      <c r="AC96" s="145"/>
      <c r="AD96" s="165"/>
      <c r="AE96" s="165"/>
      <c r="AF96" s="125"/>
      <c r="AG96" s="125"/>
      <c r="AH96" s="125"/>
      <c r="AI96" s="125"/>
      <c r="AJ96" s="125"/>
    </row>
    <row r="97" spans="1:36" ht="25.5">
      <c r="A97" s="58" t="s">
        <v>56</v>
      </c>
      <c r="B97" s="64" t="s">
        <v>57</v>
      </c>
      <c r="C97" s="61" t="s">
        <v>42</v>
      </c>
      <c r="D97" s="77" t="s">
        <v>19</v>
      </c>
      <c r="E97" s="10">
        <v>5105</v>
      </c>
      <c r="F97" s="106">
        <v>4080</v>
      </c>
      <c r="G97" s="78">
        <v>4595</v>
      </c>
      <c r="H97" s="78">
        <v>4595</v>
      </c>
      <c r="I97" s="12">
        <v>3570</v>
      </c>
      <c r="J97" s="35">
        <v>3570</v>
      </c>
      <c r="K97" s="77" t="s">
        <v>19</v>
      </c>
      <c r="L97" s="10">
        <v>6105</v>
      </c>
      <c r="M97" s="106">
        <v>4885</v>
      </c>
      <c r="N97" s="78">
        <v>5495</v>
      </c>
      <c r="O97" s="78">
        <v>5495</v>
      </c>
      <c r="P97" s="12">
        <v>4270</v>
      </c>
      <c r="Q97" s="35">
        <v>4270</v>
      </c>
      <c r="R97" s="77" t="s">
        <v>19</v>
      </c>
      <c r="S97" s="10">
        <v>5705</v>
      </c>
      <c r="T97" s="106">
        <v>4565</v>
      </c>
      <c r="U97" s="78">
        <v>5135</v>
      </c>
      <c r="V97" s="78">
        <v>5135</v>
      </c>
      <c r="W97" s="12">
        <v>3995</v>
      </c>
      <c r="X97" s="35">
        <v>3995</v>
      </c>
      <c r="Y97" s="145"/>
      <c r="Z97" s="146"/>
      <c r="AA97" s="145"/>
      <c r="AB97" s="145"/>
      <c r="AC97" s="145"/>
      <c r="AD97" s="165"/>
      <c r="AE97" s="165"/>
      <c r="AF97" s="125"/>
      <c r="AG97" s="125"/>
      <c r="AH97" s="125"/>
      <c r="AI97" s="125"/>
      <c r="AJ97" s="125"/>
    </row>
    <row r="98" spans="1:36" ht="15" thickBot="1">
      <c r="A98" s="60" t="s">
        <v>54</v>
      </c>
      <c r="B98" s="65" t="s">
        <v>16</v>
      </c>
      <c r="C98" s="63" t="s">
        <v>43</v>
      </c>
      <c r="D98" s="80" t="s">
        <v>19</v>
      </c>
      <c r="E98" s="14">
        <v>7005</v>
      </c>
      <c r="F98" s="167">
        <v>5600</v>
      </c>
      <c r="G98" s="81">
        <v>6305</v>
      </c>
      <c r="H98" s="81">
        <v>6305</v>
      </c>
      <c r="I98" s="16">
        <v>4900</v>
      </c>
      <c r="J98" s="34">
        <v>4900</v>
      </c>
      <c r="K98" s="80" t="s">
        <v>19</v>
      </c>
      <c r="L98" s="14">
        <v>8205</v>
      </c>
      <c r="M98" s="167">
        <v>6560</v>
      </c>
      <c r="N98" s="81">
        <v>7385</v>
      </c>
      <c r="O98" s="81">
        <v>7385</v>
      </c>
      <c r="P98" s="16">
        <v>5745</v>
      </c>
      <c r="Q98" s="34">
        <v>5745</v>
      </c>
      <c r="R98" s="80" t="s">
        <v>19</v>
      </c>
      <c r="S98" s="14">
        <v>7605</v>
      </c>
      <c r="T98" s="167">
        <v>6085</v>
      </c>
      <c r="U98" s="81">
        <v>6845</v>
      </c>
      <c r="V98" s="81">
        <v>6845</v>
      </c>
      <c r="W98" s="16">
        <v>5325</v>
      </c>
      <c r="X98" s="34">
        <v>5325</v>
      </c>
      <c r="Y98" s="145"/>
      <c r="Z98" s="146"/>
      <c r="AA98" s="145"/>
      <c r="AB98" s="145"/>
      <c r="AC98" s="145"/>
      <c r="AD98" s="165"/>
      <c r="AE98" s="165"/>
      <c r="AF98" s="125"/>
      <c r="AG98" s="125"/>
      <c r="AH98" s="125"/>
      <c r="AI98" s="125"/>
      <c r="AJ98" s="125"/>
    </row>
    <row r="99" spans="1:36" ht="14.25">
      <c r="A99" s="56" t="s">
        <v>22</v>
      </c>
      <c r="B99" s="57"/>
      <c r="C99" s="57"/>
      <c r="D99" s="18"/>
      <c r="E99" s="18"/>
      <c r="F99" s="18"/>
      <c r="G99" s="18"/>
      <c r="H99" s="18"/>
      <c r="I99" s="18"/>
      <c r="J99" s="18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</row>
    <row r="100" spans="1:36" ht="14.25">
      <c r="A100" s="20" t="s">
        <v>58</v>
      </c>
      <c r="B100" s="20"/>
      <c r="C100" s="20"/>
      <c r="D100" s="21"/>
      <c r="E100" s="21"/>
      <c r="F100" s="21"/>
      <c r="G100" s="21"/>
      <c r="H100" s="21"/>
      <c r="I100" s="21"/>
      <c r="J100" s="21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</row>
    <row r="101" spans="1:3" ht="14.25">
      <c r="A101" s="66" t="s">
        <v>151</v>
      </c>
      <c r="B101" s="67"/>
      <c r="C101" s="67"/>
    </row>
    <row r="102" ht="14.25">
      <c r="A102" s="108" t="s">
        <v>108</v>
      </c>
    </row>
    <row r="103" ht="14.25">
      <c r="A103" s="108" t="s">
        <v>59</v>
      </c>
    </row>
    <row r="104" ht="14.25">
      <c r="A104" s="1" t="s">
        <v>60</v>
      </c>
    </row>
    <row r="105" spans="24:38" ht="14.25">
      <c r="X105" s="86"/>
      <c r="Y105" s="124"/>
      <c r="Z105" s="159"/>
      <c r="AA105" s="158"/>
      <c r="AB105" s="124"/>
      <c r="AC105" s="124"/>
      <c r="AD105" s="86"/>
      <c r="AE105" s="86"/>
      <c r="AF105" s="124"/>
      <c r="AG105" s="159"/>
      <c r="AH105" s="158"/>
      <c r="AI105" s="124"/>
      <c r="AJ105" s="124"/>
      <c r="AK105" s="86"/>
      <c r="AL105" s="86"/>
    </row>
  </sheetData>
  <sheetProtection/>
  <mergeCells count="82">
    <mergeCell ref="A90:C90"/>
    <mergeCell ref="D90:J90"/>
    <mergeCell ref="K90:Q90"/>
    <mergeCell ref="R90:X90"/>
    <mergeCell ref="Y90:AE90"/>
    <mergeCell ref="A91:C91"/>
    <mergeCell ref="D91:J91"/>
    <mergeCell ref="K91:Q91"/>
    <mergeCell ref="R91:X91"/>
    <mergeCell ref="Y91:AE91"/>
    <mergeCell ref="A77:C77"/>
    <mergeCell ref="D77:J77"/>
    <mergeCell ref="K77:Q77"/>
    <mergeCell ref="R77:X77"/>
    <mergeCell ref="Y77:AE77"/>
    <mergeCell ref="AF77:AL77"/>
    <mergeCell ref="A76:C76"/>
    <mergeCell ref="D76:J76"/>
    <mergeCell ref="K76:Q76"/>
    <mergeCell ref="R76:X76"/>
    <mergeCell ref="Y76:AE76"/>
    <mergeCell ref="AF76:AL76"/>
    <mergeCell ref="AF62:AL62"/>
    <mergeCell ref="A63:C63"/>
    <mergeCell ref="D63:J63"/>
    <mergeCell ref="K63:Q63"/>
    <mergeCell ref="R63:X63"/>
    <mergeCell ref="Y63:AE63"/>
    <mergeCell ref="AF63:AL63"/>
    <mergeCell ref="A17:C17"/>
    <mergeCell ref="A62:C62"/>
    <mergeCell ref="D62:J62"/>
    <mergeCell ref="K62:Q62"/>
    <mergeCell ref="R62:X62"/>
    <mergeCell ref="Y62:AE62"/>
    <mergeCell ref="A18:C18"/>
    <mergeCell ref="D18:J18"/>
    <mergeCell ref="R18:X18"/>
    <mergeCell ref="Y18:AE18"/>
    <mergeCell ref="A4:C4"/>
    <mergeCell ref="D4:J4"/>
    <mergeCell ref="R4:X4"/>
    <mergeCell ref="Y4:AE4"/>
    <mergeCell ref="AF4:AL4"/>
    <mergeCell ref="A5:C5"/>
    <mergeCell ref="D5:J5"/>
    <mergeCell ref="R5:X5"/>
    <mergeCell ref="K4:Q4"/>
    <mergeCell ref="K5:Q5"/>
    <mergeCell ref="A36:C36"/>
    <mergeCell ref="D36:J36"/>
    <mergeCell ref="K36:Q36"/>
    <mergeCell ref="R36:X36"/>
    <mergeCell ref="Y36:AE36"/>
    <mergeCell ref="AF36:AL36"/>
    <mergeCell ref="Y37:AE37"/>
    <mergeCell ref="AF37:AL37"/>
    <mergeCell ref="K17:Q17"/>
    <mergeCell ref="K18:Q18"/>
    <mergeCell ref="Y5:AE5"/>
    <mergeCell ref="AF17:AL17"/>
    <mergeCell ref="AF5:AL5"/>
    <mergeCell ref="Y17:AE17"/>
    <mergeCell ref="AF18:AL18"/>
    <mergeCell ref="D17:J17"/>
    <mergeCell ref="R17:X17"/>
    <mergeCell ref="A49:C49"/>
    <mergeCell ref="D49:J49"/>
    <mergeCell ref="K49:Q49"/>
    <mergeCell ref="R49:X49"/>
    <mergeCell ref="A37:C37"/>
    <mergeCell ref="D37:J37"/>
    <mergeCell ref="K37:Q37"/>
    <mergeCell ref="R37:X37"/>
    <mergeCell ref="Y49:AE49"/>
    <mergeCell ref="AF49:AL49"/>
    <mergeCell ref="A50:C50"/>
    <mergeCell ref="D50:J50"/>
    <mergeCell ref="K50:Q50"/>
    <mergeCell ref="R50:X50"/>
    <mergeCell ref="Y50:AE50"/>
    <mergeCell ref="AF50:AL50"/>
  </mergeCells>
  <printOptions/>
  <pageMargins left="0.7" right="0.7" top="0.75" bottom="0.75" header="0.3" footer="0.3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I48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3.8515625" style="0" customWidth="1"/>
    <col min="2" max="2" width="45.140625" style="0" customWidth="1"/>
    <col min="3" max="3" width="16.140625" style="0" customWidth="1"/>
  </cols>
  <sheetData>
    <row r="1" spans="1:8" ht="56.25" customHeight="1" thickBot="1">
      <c r="A1" s="187" t="s">
        <v>106</v>
      </c>
      <c r="B1" s="187"/>
      <c r="C1" s="187"/>
      <c r="D1" s="187"/>
      <c r="E1" s="187"/>
      <c r="F1" s="187"/>
      <c r="G1" s="187"/>
      <c r="H1" s="187"/>
    </row>
    <row r="2" spans="1:8" ht="27.75" customHeight="1" thickBot="1">
      <c r="A2" s="188" t="s">
        <v>62</v>
      </c>
      <c r="B2" s="190" t="s">
        <v>63</v>
      </c>
      <c r="C2" s="191"/>
      <c r="D2" s="194" t="s">
        <v>64</v>
      </c>
      <c r="E2" s="195"/>
      <c r="F2" s="195"/>
      <c r="G2" s="195"/>
      <c r="H2" s="196"/>
    </row>
    <row r="3" spans="1:8" ht="15.75" thickBot="1">
      <c r="A3" s="189"/>
      <c r="B3" s="192"/>
      <c r="C3" s="193"/>
      <c r="D3" s="114" t="s">
        <v>65</v>
      </c>
      <c r="E3" s="114" t="s">
        <v>66</v>
      </c>
      <c r="F3" s="114" t="s">
        <v>67</v>
      </c>
      <c r="G3" s="114" t="s">
        <v>68</v>
      </c>
      <c r="H3" s="114" t="s">
        <v>69</v>
      </c>
    </row>
    <row r="4" spans="1:8" ht="15.75" thickBot="1">
      <c r="A4" s="197" t="s">
        <v>70</v>
      </c>
      <c r="B4" s="198"/>
      <c r="C4" s="198"/>
      <c r="D4" s="198"/>
      <c r="E4" s="198"/>
      <c r="F4" s="198"/>
      <c r="G4" s="198"/>
      <c r="H4" s="199"/>
    </row>
    <row r="5" spans="1:8" ht="15.75" thickBot="1">
      <c r="A5" s="114">
        <v>1</v>
      </c>
      <c r="B5" s="200" t="s">
        <v>71</v>
      </c>
      <c r="C5" s="201"/>
      <c r="D5" s="115">
        <v>1</v>
      </c>
      <c r="E5" s="115">
        <v>1</v>
      </c>
      <c r="F5" s="115">
        <v>1</v>
      </c>
      <c r="G5" s="115">
        <v>1</v>
      </c>
      <c r="H5" s="115">
        <v>1</v>
      </c>
    </row>
    <row r="6" spans="1:8" ht="15.75" thickBot="1">
      <c r="A6" s="114">
        <v>2</v>
      </c>
      <c r="B6" s="200" t="s">
        <v>72</v>
      </c>
      <c r="C6" s="201"/>
      <c r="D6" s="115">
        <v>1</v>
      </c>
      <c r="E6" s="115">
        <v>1</v>
      </c>
      <c r="F6" s="115">
        <v>1</v>
      </c>
      <c r="G6" s="115">
        <v>2</v>
      </c>
      <c r="H6" s="115">
        <v>2</v>
      </c>
    </row>
    <row r="7" spans="1:8" ht="15.75" thickBot="1">
      <c r="A7" s="114">
        <v>3</v>
      </c>
      <c r="B7" s="116" t="s">
        <v>73</v>
      </c>
      <c r="C7" s="116" t="s">
        <v>74</v>
      </c>
      <c r="D7" s="115">
        <v>1</v>
      </c>
      <c r="E7" s="115">
        <v>1</v>
      </c>
      <c r="F7" s="115">
        <v>1</v>
      </c>
      <c r="G7" s="115">
        <v>1</v>
      </c>
      <c r="H7" s="115">
        <v>1</v>
      </c>
    </row>
    <row r="8" spans="1:8" ht="15.75" thickBot="1">
      <c r="A8" s="114">
        <v>4</v>
      </c>
      <c r="B8" s="200" t="s">
        <v>75</v>
      </c>
      <c r="C8" s="201"/>
      <c r="D8" s="202" t="s">
        <v>76</v>
      </c>
      <c r="E8" s="203"/>
      <c r="F8" s="203"/>
      <c r="G8" s="203"/>
      <c r="H8" s="204"/>
    </row>
    <row r="9" spans="1:8" ht="15.75" thickBot="1">
      <c r="A9" s="205">
        <v>5</v>
      </c>
      <c r="B9" s="207" t="s">
        <v>77</v>
      </c>
      <c r="C9" s="116" t="s">
        <v>78</v>
      </c>
      <c r="D9" s="115">
        <v>1</v>
      </c>
      <c r="E9" s="115">
        <v>1</v>
      </c>
      <c r="F9" s="115">
        <v>1</v>
      </c>
      <c r="G9" s="115">
        <v>1</v>
      </c>
      <c r="H9" s="115">
        <v>1</v>
      </c>
    </row>
    <row r="10" spans="1:8" ht="15.75" thickBot="1">
      <c r="A10" s="206"/>
      <c r="B10" s="208"/>
      <c r="C10" s="116" t="s">
        <v>79</v>
      </c>
      <c r="D10" s="202" t="s">
        <v>76</v>
      </c>
      <c r="E10" s="203"/>
      <c r="F10" s="203"/>
      <c r="G10" s="203"/>
      <c r="H10" s="204"/>
    </row>
    <row r="11" spans="1:8" ht="15.75" thickBot="1">
      <c r="A11" s="114">
        <v>6</v>
      </c>
      <c r="B11" s="200" t="s">
        <v>80</v>
      </c>
      <c r="C11" s="201"/>
      <c r="D11" s="115">
        <v>1</v>
      </c>
      <c r="E11" s="115">
        <v>1</v>
      </c>
      <c r="F11" s="115">
        <v>1</v>
      </c>
      <c r="G11" s="115">
        <v>1</v>
      </c>
      <c r="H11" s="115">
        <v>1</v>
      </c>
    </row>
    <row r="12" spans="1:8" ht="15.75" thickBot="1">
      <c r="A12" s="114">
        <v>7</v>
      </c>
      <c r="B12" s="200" t="s">
        <v>81</v>
      </c>
      <c r="C12" s="201"/>
      <c r="D12" s="115">
        <v>1</v>
      </c>
      <c r="E12" s="115">
        <v>1</v>
      </c>
      <c r="F12" s="115">
        <v>1</v>
      </c>
      <c r="G12" s="115">
        <v>1</v>
      </c>
      <c r="H12" s="115">
        <v>1</v>
      </c>
    </row>
    <row r="13" spans="1:8" ht="15.75" thickBot="1">
      <c r="A13" s="197" t="s">
        <v>82</v>
      </c>
      <c r="B13" s="198"/>
      <c r="C13" s="198"/>
      <c r="D13" s="198"/>
      <c r="E13" s="198"/>
      <c r="F13" s="198"/>
      <c r="G13" s="198"/>
      <c r="H13" s="199"/>
    </row>
    <row r="14" spans="1:8" ht="15.75" thickBot="1">
      <c r="A14" s="114">
        <v>1</v>
      </c>
      <c r="B14" s="200" t="s">
        <v>83</v>
      </c>
      <c r="C14" s="201"/>
      <c r="D14" s="115">
        <v>7</v>
      </c>
      <c r="E14" s="115">
        <v>10</v>
      </c>
      <c r="F14" s="115">
        <v>14</v>
      </c>
      <c r="G14" s="115">
        <v>18</v>
      </c>
      <c r="H14" s="115">
        <v>21</v>
      </c>
    </row>
    <row r="15" spans="1:8" ht="15.75" thickBot="1">
      <c r="A15" s="114">
        <v>2</v>
      </c>
      <c r="B15" s="200" t="s">
        <v>84</v>
      </c>
      <c r="C15" s="201"/>
      <c r="D15" s="115">
        <v>5</v>
      </c>
      <c r="E15" s="115">
        <v>8</v>
      </c>
      <c r="F15" s="115">
        <v>12</v>
      </c>
      <c r="G15" s="115">
        <v>16</v>
      </c>
      <c r="H15" s="115">
        <v>19</v>
      </c>
    </row>
    <row r="16" spans="1:8" ht="33" customHeight="1" thickBot="1">
      <c r="A16" s="114">
        <v>3</v>
      </c>
      <c r="B16" s="200" t="s">
        <v>85</v>
      </c>
      <c r="C16" s="201"/>
      <c r="D16" s="115">
        <v>3</v>
      </c>
      <c r="E16" s="115">
        <v>4</v>
      </c>
      <c r="F16" s="115">
        <v>6</v>
      </c>
      <c r="G16" s="115">
        <v>8</v>
      </c>
      <c r="H16" s="122" t="s">
        <v>103</v>
      </c>
    </row>
    <row r="17" spans="1:8" ht="36.75" customHeight="1" thickBot="1">
      <c r="A17" s="114">
        <v>4</v>
      </c>
      <c r="B17" s="200" t="s">
        <v>86</v>
      </c>
      <c r="C17" s="201"/>
      <c r="D17" s="115" t="s">
        <v>19</v>
      </c>
      <c r="E17" s="115">
        <v>5</v>
      </c>
      <c r="F17" s="115">
        <v>6</v>
      </c>
      <c r="G17" s="115">
        <v>8</v>
      </c>
      <c r="H17" s="122" t="s">
        <v>103</v>
      </c>
    </row>
    <row r="18" spans="1:8" ht="27.75" customHeight="1" thickBot="1">
      <c r="A18" s="114">
        <v>5</v>
      </c>
      <c r="B18" s="200" t="s">
        <v>87</v>
      </c>
      <c r="C18" s="201"/>
      <c r="D18" s="115">
        <v>3</v>
      </c>
      <c r="E18" s="115">
        <v>5</v>
      </c>
      <c r="F18" s="115">
        <v>7</v>
      </c>
      <c r="G18" s="115">
        <v>8</v>
      </c>
      <c r="H18" s="122" t="s">
        <v>103</v>
      </c>
    </row>
    <row r="19" spans="1:8" ht="15.75" thickBot="1">
      <c r="A19" s="114">
        <v>6</v>
      </c>
      <c r="B19" s="209" t="s">
        <v>88</v>
      </c>
      <c r="C19" s="210"/>
      <c r="D19" s="115">
        <v>3</v>
      </c>
      <c r="E19" s="115">
        <v>5</v>
      </c>
      <c r="F19" s="115">
        <v>7</v>
      </c>
      <c r="G19" s="115">
        <v>8</v>
      </c>
      <c r="H19" s="122" t="s">
        <v>103</v>
      </c>
    </row>
    <row r="20" spans="1:8" ht="15.75" thickBot="1">
      <c r="A20" s="114">
        <v>7</v>
      </c>
      <c r="B20" s="200" t="s">
        <v>89</v>
      </c>
      <c r="C20" s="201"/>
      <c r="D20" s="115">
        <v>4</v>
      </c>
      <c r="E20" s="115">
        <v>5</v>
      </c>
      <c r="F20" s="115">
        <v>7</v>
      </c>
      <c r="G20" s="115">
        <v>9</v>
      </c>
      <c r="H20" s="115">
        <v>10</v>
      </c>
    </row>
    <row r="21" spans="1:8" ht="15.75" thickBot="1">
      <c r="A21" s="114">
        <v>8</v>
      </c>
      <c r="B21" s="200" t="s">
        <v>90</v>
      </c>
      <c r="C21" s="201"/>
      <c r="D21" s="115">
        <v>3</v>
      </c>
      <c r="E21" s="115">
        <v>5</v>
      </c>
      <c r="F21" s="115">
        <v>7</v>
      </c>
      <c r="G21" s="115">
        <v>9</v>
      </c>
      <c r="H21" s="122" t="s">
        <v>102</v>
      </c>
    </row>
    <row r="22" spans="1:8" ht="15.75" thickBot="1">
      <c r="A22" s="114">
        <v>9</v>
      </c>
      <c r="B22" s="200" t="s">
        <v>91</v>
      </c>
      <c r="C22" s="201"/>
      <c r="D22" s="115">
        <v>7</v>
      </c>
      <c r="E22" s="115">
        <v>10</v>
      </c>
      <c r="F22" s="115">
        <v>14</v>
      </c>
      <c r="G22" s="115">
        <v>18</v>
      </c>
      <c r="H22" s="115">
        <v>21</v>
      </c>
    </row>
    <row r="23" spans="1:8" ht="15.75" thickBot="1">
      <c r="A23" s="114">
        <v>10</v>
      </c>
      <c r="B23" s="200" t="s">
        <v>92</v>
      </c>
      <c r="C23" s="201"/>
      <c r="D23" s="202" t="s">
        <v>76</v>
      </c>
      <c r="E23" s="203"/>
      <c r="F23" s="203"/>
      <c r="G23" s="203"/>
      <c r="H23" s="204"/>
    </row>
    <row r="24" spans="1:8" ht="15">
      <c r="A24" s="117"/>
      <c r="B24" s="118"/>
      <c r="C24" s="118"/>
      <c r="D24" s="119"/>
      <c r="E24" s="119"/>
      <c r="F24" s="119"/>
      <c r="G24" s="119"/>
      <c r="H24" s="119"/>
    </row>
    <row r="26" spans="1:9" ht="57.75" customHeight="1" thickBot="1">
      <c r="A26" s="187" t="s">
        <v>107</v>
      </c>
      <c r="B26" s="187"/>
      <c r="C26" s="187"/>
      <c r="D26" s="187"/>
      <c r="E26" s="187"/>
      <c r="F26" s="187"/>
      <c r="G26" s="187"/>
      <c r="H26" s="187"/>
      <c r="I26" s="187"/>
    </row>
    <row r="27" spans="1:9" ht="15.75" thickBot="1">
      <c r="A27" s="211" t="s">
        <v>62</v>
      </c>
      <c r="B27" s="211" t="s">
        <v>63</v>
      </c>
      <c r="C27" s="213" t="s">
        <v>64</v>
      </c>
      <c r="D27" s="214"/>
      <c r="E27" s="214"/>
      <c r="F27" s="214"/>
      <c r="G27" s="214"/>
      <c r="H27" s="214"/>
      <c r="I27" s="215"/>
    </row>
    <row r="28" spans="1:9" ht="15.75" thickBot="1">
      <c r="A28" s="212"/>
      <c r="B28" s="212"/>
      <c r="C28" s="120" t="s">
        <v>65</v>
      </c>
      <c r="D28" s="120" t="s">
        <v>66</v>
      </c>
      <c r="E28" s="213" t="s">
        <v>67</v>
      </c>
      <c r="F28" s="215"/>
      <c r="G28" s="213" t="s">
        <v>68</v>
      </c>
      <c r="H28" s="215"/>
      <c r="I28" s="120" t="s">
        <v>69</v>
      </c>
    </row>
    <row r="29" spans="1:9" ht="15.75" thickBot="1">
      <c r="A29" s="197" t="s">
        <v>70</v>
      </c>
      <c r="B29" s="198"/>
      <c r="C29" s="198"/>
      <c r="D29" s="198"/>
      <c r="E29" s="198"/>
      <c r="F29" s="198"/>
      <c r="G29" s="198"/>
      <c r="H29" s="198"/>
      <c r="I29" s="199"/>
    </row>
    <row r="30" spans="1:9" ht="15.75" thickBot="1">
      <c r="A30" s="114">
        <v>1</v>
      </c>
      <c r="B30" s="116" t="s">
        <v>71</v>
      </c>
      <c r="C30" s="115">
        <v>1</v>
      </c>
      <c r="D30" s="202">
        <v>1</v>
      </c>
      <c r="E30" s="204"/>
      <c r="F30" s="202">
        <v>1</v>
      </c>
      <c r="G30" s="204"/>
      <c r="H30" s="115">
        <v>1</v>
      </c>
      <c r="I30" s="115">
        <v>1</v>
      </c>
    </row>
    <row r="31" spans="1:9" ht="15.75" thickBot="1">
      <c r="A31" s="114">
        <v>2</v>
      </c>
      <c r="B31" s="116" t="s">
        <v>72</v>
      </c>
      <c r="C31" s="115">
        <v>1</v>
      </c>
      <c r="D31" s="202">
        <v>1</v>
      </c>
      <c r="E31" s="204"/>
      <c r="F31" s="202">
        <v>1</v>
      </c>
      <c r="G31" s="204"/>
      <c r="H31" s="115">
        <v>2</v>
      </c>
      <c r="I31" s="115">
        <v>2</v>
      </c>
    </row>
    <row r="32" spans="1:9" ht="15.75" thickBot="1">
      <c r="A32" s="114">
        <v>3</v>
      </c>
      <c r="B32" s="116" t="s">
        <v>75</v>
      </c>
      <c r="C32" s="115">
        <v>1</v>
      </c>
      <c r="D32" s="202">
        <v>1</v>
      </c>
      <c r="E32" s="204"/>
      <c r="F32" s="202">
        <v>1</v>
      </c>
      <c r="G32" s="204"/>
      <c r="H32" s="115">
        <v>1</v>
      </c>
      <c r="I32" s="115">
        <v>1</v>
      </c>
    </row>
    <row r="33" spans="1:9" ht="15.75" thickBot="1">
      <c r="A33" s="197" t="s">
        <v>82</v>
      </c>
      <c r="B33" s="198"/>
      <c r="C33" s="198"/>
      <c r="D33" s="198"/>
      <c r="E33" s="198"/>
      <c r="F33" s="198"/>
      <c r="G33" s="198"/>
      <c r="H33" s="198"/>
      <c r="I33" s="199"/>
    </row>
    <row r="34" spans="1:9" ht="15.75" thickBot="1">
      <c r="A34" s="114">
        <v>1</v>
      </c>
      <c r="B34" s="116" t="s">
        <v>83</v>
      </c>
      <c r="C34" s="115">
        <v>7</v>
      </c>
      <c r="D34" s="202">
        <v>10</v>
      </c>
      <c r="E34" s="204"/>
      <c r="F34" s="202">
        <v>14</v>
      </c>
      <c r="G34" s="204"/>
      <c r="H34" s="115">
        <v>18</v>
      </c>
      <c r="I34" s="115">
        <v>21</v>
      </c>
    </row>
    <row r="35" spans="1:9" ht="15.75" thickBot="1">
      <c r="A35" s="114">
        <v>2</v>
      </c>
      <c r="B35" s="116" t="s">
        <v>84</v>
      </c>
      <c r="C35" s="115">
        <v>5</v>
      </c>
      <c r="D35" s="202">
        <v>8</v>
      </c>
      <c r="E35" s="204"/>
      <c r="F35" s="202">
        <v>12</v>
      </c>
      <c r="G35" s="204"/>
      <c r="H35" s="115">
        <v>16</v>
      </c>
      <c r="I35" s="115">
        <v>19</v>
      </c>
    </row>
    <row r="36" spans="1:9" ht="72" thickBot="1">
      <c r="A36" s="114">
        <v>3</v>
      </c>
      <c r="B36" s="116" t="s">
        <v>93</v>
      </c>
      <c r="C36" s="115">
        <v>3</v>
      </c>
      <c r="D36" s="216" t="s">
        <v>105</v>
      </c>
      <c r="E36" s="217"/>
      <c r="F36" s="202">
        <v>6</v>
      </c>
      <c r="G36" s="204"/>
      <c r="H36" s="115">
        <v>8</v>
      </c>
      <c r="I36" s="122" t="s">
        <v>104</v>
      </c>
    </row>
    <row r="37" spans="1:9" ht="15.75" thickBot="1">
      <c r="A37" s="114">
        <v>4</v>
      </c>
      <c r="B37" s="116" t="s">
        <v>94</v>
      </c>
      <c r="C37" s="115">
        <v>5</v>
      </c>
      <c r="D37" s="202">
        <v>8</v>
      </c>
      <c r="E37" s="204"/>
      <c r="F37" s="202">
        <v>10</v>
      </c>
      <c r="G37" s="204"/>
      <c r="H37" s="115">
        <v>10</v>
      </c>
      <c r="I37" s="115">
        <v>12</v>
      </c>
    </row>
    <row r="38" spans="1:9" ht="57.75" thickBot="1">
      <c r="A38" s="114">
        <v>5</v>
      </c>
      <c r="B38" s="116" t="s">
        <v>87</v>
      </c>
      <c r="C38" s="115">
        <v>3</v>
      </c>
      <c r="D38" s="202">
        <v>5</v>
      </c>
      <c r="E38" s="204"/>
      <c r="F38" s="202">
        <v>6</v>
      </c>
      <c r="G38" s="204"/>
      <c r="H38" s="115">
        <v>8</v>
      </c>
      <c r="I38" s="122" t="s">
        <v>103</v>
      </c>
    </row>
    <row r="39" spans="1:9" ht="29.25" thickBot="1">
      <c r="A39" s="114">
        <v>6</v>
      </c>
      <c r="B39" s="121" t="s">
        <v>88</v>
      </c>
      <c r="C39" s="115">
        <v>3</v>
      </c>
      <c r="D39" s="202">
        <v>4</v>
      </c>
      <c r="E39" s="204"/>
      <c r="F39" s="202">
        <v>6</v>
      </c>
      <c r="G39" s="204"/>
      <c r="H39" s="115">
        <v>8</v>
      </c>
      <c r="I39" s="122" t="s">
        <v>103</v>
      </c>
    </row>
    <row r="40" spans="1:9" ht="15.75" thickBot="1">
      <c r="A40" s="114">
        <v>7</v>
      </c>
      <c r="B40" s="116" t="s">
        <v>89</v>
      </c>
      <c r="C40" s="115">
        <v>4</v>
      </c>
      <c r="D40" s="202">
        <v>5</v>
      </c>
      <c r="E40" s="204"/>
      <c r="F40" s="202">
        <v>7</v>
      </c>
      <c r="G40" s="204"/>
      <c r="H40" s="115">
        <v>9</v>
      </c>
      <c r="I40" s="115">
        <v>10</v>
      </c>
    </row>
    <row r="41" spans="1:9" ht="15.75" thickBot="1">
      <c r="A41" s="114">
        <v>8</v>
      </c>
      <c r="B41" s="116" t="s">
        <v>95</v>
      </c>
      <c r="C41" s="115">
        <v>4</v>
      </c>
      <c r="D41" s="202">
        <v>6</v>
      </c>
      <c r="E41" s="204"/>
      <c r="F41" s="202">
        <v>8</v>
      </c>
      <c r="G41" s="204"/>
      <c r="H41" s="115">
        <v>10</v>
      </c>
      <c r="I41" s="122" t="s">
        <v>102</v>
      </c>
    </row>
    <row r="42" spans="1:9" ht="15.75" thickBot="1">
      <c r="A42" s="114">
        <v>9</v>
      </c>
      <c r="B42" s="116" t="s">
        <v>96</v>
      </c>
      <c r="C42" s="115">
        <v>5</v>
      </c>
      <c r="D42" s="202">
        <v>8</v>
      </c>
      <c r="E42" s="204"/>
      <c r="F42" s="202">
        <v>10</v>
      </c>
      <c r="G42" s="204"/>
      <c r="H42" s="115">
        <v>10</v>
      </c>
      <c r="I42" s="122" t="s">
        <v>102</v>
      </c>
    </row>
    <row r="43" spans="1:9" ht="15.75" thickBot="1">
      <c r="A43" s="114">
        <v>10</v>
      </c>
      <c r="B43" s="116" t="s">
        <v>91</v>
      </c>
      <c r="C43" s="115">
        <v>7</v>
      </c>
      <c r="D43" s="202">
        <v>10</v>
      </c>
      <c r="E43" s="204"/>
      <c r="F43" s="202">
        <v>14</v>
      </c>
      <c r="G43" s="204"/>
      <c r="H43" s="115">
        <v>18</v>
      </c>
      <c r="I43" s="115">
        <v>21</v>
      </c>
    </row>
    <row r="44" spans="1:9" ht="15.75" thickBot="1">
      <c r="A44" s="114">
        <v>11</v>
      </c>
      <c r="B44" s="116" t="s">
        <v>92</v>
      </c>
      <c r="C44" s="202" t="s">
        <v>76</v>
      </c>
      <c r="D44" s="203"/>
      <c r="E44" s="203"/>
      <c r="F44" s="203"/>
      <c r="G44" s="203"/>
      <c r="H44" s="203"/>
      <c r="I44" s="204"/>
    </row>
    <row r="45" spans="1:9" ht="15.75">
      <c r="A45" s="219" t="s">
        <v>97</v>
      </c>
      <c r="B45" s="219"/>
      <c r="C45" s="219"/>
      <c r="D45" s="219"/>
      <c r="E45" s="219"/>
      <c r="F45" s="219"/>
      <c r="G45" s="219"/>
      <c r="H45" s="219"/>
      <c r="I45" s="219"/>
    </row>
    <row r="46" spans="1:9" ht="15">
      <c r="A46" s="218" t="s">
        <v>98</v>
      </c>
      <c r="B46" s="218"/>
      <c r="C46" s="218"/>
      <c r="D46" s="218"/>
      <c r="E46" s="218"/>
      <c r="F46" s="218"/>
      <c r="G46" s="218"/>
      <c r="H46" s="218"/>
      <c r="I46" s="218"/>
    </row>
    <row r="47" spans="1:9" ht="36" customHeight="1">
      <c r="A47" s="218" t="s">
        <v>99</v>
      </c>
      <c r="B47" s="218"/>
      <c r="C47" s="218"/>
      <c r="D47" s="218"/>
      <c r="E47" s="218"/>
      <c r="F47" s="218"/>
      <c r="G47" s="218"/>
      <c r="H47" s="218"/>
      <c r="I47" s="218"/>
    </row>
    <row r="48" spans="1:9" ht="15">
      <c r="A48" s="218"/>
      <c r="B48" s="218"/>
      <c r="C48" s="218"/>
      <c r="D48" s="218"/>
      <c r="E48" s="218"/>
      <c r="F48" s="218"/>
      <c r="G48" s="218"/>
      <c r="H48" s="218"/>
      <c r="I48" s="218"/>
    </row>
  </sheetData>
  <sheetProtection/>
  <mergeCells count="65">
    <mergeCell ref="A48:I48"/>
    <mergeCell ref="D43:E43"/>
    <mergeCell ref="F43:G43"/>
    <mergeCell ref="C44:I44"/>
    <mergeCell ref="A45:I45"/>
    <mergeCell ref="A46:I46"/>
    <mergeCell ref="A47:I47"/>
    <mergeCell ref="D40:E40"/>
    <mergeCell ref="F40:G40"/>
    <mergeCell ref="D41:E41"/>
    <mergeCell ref="F41:G41"/>
    <mergeCell ref="D42:E42"/>
    <mergeCell ref="F42:G42"/>
    <mergeCell ref="D37:E37"/>
    <mergeCell ref="F37:G37"/>
    <mergeCell ref="D38:E38"/>
    <mergeCell ref="F38:G38"/>
    <mergeCell ref="D39:E39"/>
    <mergeCell ref="F39:G39"/>
    <mergeCell ref="A33:I33"/>
    <mergeCell ref="D34:E34"/>
    <mergeCell ref="F34:G34"/>
    <mergeCell ref="D35:E35"/>
    <mergeCell ref="F35:G35"/>
    <mergeCell ref="D36:E36"/>
    <mergeCell ref="F36:G36"/>
    <mergeCell ref="A29:I29"/>
    <mergeCell ref="D30:E30"/>
    <mergeCell ref="F30:G30"/>
    <mergeCell ref="D31:E31"/>
    <mergeCell ref="F31:G31"/>
    <mergeCell ref="D32:E32"/>
    <mergeCell ref="F32:G32"/>
    <mergeCell ref="B23:C23"/>
    <mergeCell ref="D23:H23"/>
    <mergeCell ref="A26:I26"/>
    <mergeCell ref="A27:A28"/>
    <mergeCell ref="B27:B28"/>
    <mergeCell ref="C27:I27"/>
    <mergeCell ref="E28:F28"/>
    <mergeCell ref="G28:H28"/>
    <mergeCell ref="B17:C17"/>
    <mergeCell ref="B18:C18"/>
    <mergeCell ref="B19:C19"/>
    <mergeCell ref="B20:C20"/>
    <mergeCell ref="B21:C21"/>
    <mergeCell ref="B22:C22"/>
    <mergeCell ref="B11:C11"/>
    <mergeCell ref="B12:C12"/>
    <mergeCell ref="A13:H13"/>
    <mergeCell ref="B14:C14"/>
    <mergeCell ref="B15:C15"/>
    <mergeCell ref="B16:C16"/>
    <mergeCell ref="B6:C6"/>
    <mergeCell ref="B8:C8"/>
    <mergeCell ref="D8:H8"/>
    <mergeCell ref="A9:A10"/>
    <mergeCell ref="B9:B10"/>
    <mergeCell ref="D10:H10"/>
    <mergeCell ref="A1:H1"/>
    <mergeCell ref="A2:A3"/>
    <mergeCell ref="B2:C3"/>
    <mergeCell ref="D2:H2"/>
    <mergeCell ref="A4:H4"/>
    <mergeCell ref="B5:C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H20" sqref="H20"/>
    </sheetView>
  </sheetViews>
  <sheetFormatPr defaultColWidth="9.140625" defaultRowHeight="15"/>
  <cols>
    <col min="1" max="1" width="3.00390625" style="0" customWidth="1"/>
    <col min="2" max="2" width="70.421875" style="0" customWidth="1"/>
    <col min="8" max="8" width="20.421875" style="0" customWidth="1"/>
  </cols>
  <sheetData>
    <row r="1" spans="1:8" ht="60.75" customHeight="1" thickBot="1">
      <c r="A1" s="187" t="s">
        <v>115</v>
      </c>
      <c r="B1" s="187"/>
      <c r="C1" s="187"/>
      <c r="D1" s="187"/>
      <c r="E1" s="187"/>
      <c r="F1" s="187"/>
      <c r="G1" s="187"/>
      <c r="H1" s="187"/>
    </row>
    <row r="2" spans="1:6" ht="58.5" customHeight="1" thickBot="1">
      <c r="A2" s="223" t="s">
        <v>116</v>
      </c>
      <c r="B2" s="226" t="s">
        <v>63</v>
      </c>
      <c r="C2" s="229" t="s">
        <v>117</v>
      </c>
      <c r="D2" s="230"/>
      <c r="E2" s="230"/>
      <c r="F2" s="231"/>
    </row>
    <row r="3" spans="1:6" ht="15.75" thickBot="1">
      <c r="A3" s="224"/>
      <c r="B3" s="227"/>
      <c r="C3" s="147" t="s">
        <v>69</v>
      </c>
      <c r="D3" s="147" t="s">
        <v>68</v>
      </c>
      <c r="E3" s="147" t="s">
        <v>67</v>
      </c>
      <c r="F3" s="148" t="s">
        <v>66</v>
      </c>
    </row>
    <row r="4" spans="1:6" ht="15.75" thickBot="1">
      <c r="A4" s="225"/>
      <c r="B4" s="228"/>
      <c r="C4" s="194" t="s">
        <v>118</v>
      </c>
      <c r="D4" s="195"/>
      <c r="E4" s="195"/>
      <c r="F4" s="233"/>
    </row>
    <row r="5" spans="1:6" ht="15.75" thickBot="1">
      <c r="A5" s="232" t="s">
        <v>119</v>
      </c>
      <c r="B5" s="195"/>
      <c r="C5" s="195"/>
      <c r="D5" s="195"/>
      <c r="E5" s="195"/>
      <c r="F5" s="233"/>
    </row>
    <row r="6" spans="1:6" ht="15.75" thickBot="1">
      <c r="A6" s="149">
        <v>1</v>
      </c>
      <c r="B6" s="116" t="s">
        <v>120</v>
      </c>
      <c r="C6" s="116">
        <v>7</v>
      </c>
      <c r="D6" s="116">
        <v>5</v>
      </c>
      <c r="E6" s="116">
        <v>4</v>
      </c>
      <c r="F6" s="150">
        <v>3</v>
      </c>
    </row>
    <row r="7" spans="1:6" ht="15.75" thickBot="1">
      <c r="A7" s="149">
        <v>2</v>
      </c>
      <c r="B7" s="116" t="s">
        <v>121</v>
      </c>
      <c r="C7" s="116">
        <v>2</v>
      </c>
      <c r="D7" s="116">
        <v>2</v>
      </c>
      <c r="E7" s="116">
        <v>2</v>
      </c>
      <c r="F7" s="150">
        <v>2</v>
      </c>
    </row>
    <row r="8" spans="1:6" ht="15">
      <c r="A8" s="234">
        <v>3</v>
      </c>
      <c r="B8" s="131" t="s">
        <v>122</v>
      </c>
      <c r="C8" s="207">
        <v>2</v>
      </c>
      <c r="D8" s="207">
        <v>2</v>
      </c>
      <c r="E8" s="207">
        <v>2</v>
      </c>
      <c r="F8" s="237">
        <v>2</v>
      </c>
    </row>
    <row r="9" spans="1:6" ht="15.75" thickBot="1">
      <c r="A9" s="235"/>
      <c r="B9" s="132" t="s">
        <v>123</v>
      </c>
      <c r="C9" s="208"/>
      <c r="D9" s="208"/>
      <c r="E9" s="208"/>
      <c r="F9" s="238"/>
    </row>
    <row r="10" spans="1:6" ht="15.75" thickBot="1">
      <c r="A10" s="149">
        <v>4</v>
      </c>
      <c r="B10" s="116" t="s">
        <v>124</v>
      </c>
      <c r="C10" s="116">
        <v>1</v>
      </c>
      <c r="D10" s="116">
        <v>1</v>
      </c>
      <c r="E10" s="116">
        <v>1</v>
      </c>
      <c r="F10" s="150">
        <v>1</v>
      </c>
    </row>
    <row r="11" spans="1:6" ht="15.75" thickBot="1">
      <c r="A11" s="149">
        <v>5</v>
      </c>
      <c r="B11" s="116" t="s">
        <v>81</v>
      </c>
      <c r="C11" s="116">
        <v>1</v>
      </c>
      <c r="D11" s="116">
        <v>1</v>
      </c>
      <c r="E11" s="116">
        <v>1</v>
      </c>
      <c r="F11" s="150">
        <v>1</v>
      </c>
    </row>
    <row r="12" spans="1:6" ht="15.75" thickBot="1">
      <c r="A12" s="149">
        <v>6</v>
      </c>
      <c r="B12" s="116" t="s">
        <v>125</v>
      </c>
      <c r="C12" s="116">
        <v>1</v>
      </c>
      <c r="D12" s="116">
        <v>1</v>
      </c>
      <c r="E12" s="116">
        <v>1</v>
      </c>
      <c r="F12" s="150">
        <v>1</v>
      </c>
    </row>
    <row r="13" spans="1:6" ht="15.75" thickBot="1">
      <c r="A13" s="149">
        <v>7</v>
      </c>
      <c r="B13" s="116" t="s">
        <v>126</v>
      </c>
      <c r="C13" s="116">
        <v>2</v>
      </c>
      <c r="D13" s="116">
        <v>2</v>
      </c>
      <c r="E13" s="116">
        <v>2</v>
      </c>
      <c r="F13" s="150">
        <v>2</v>
      </c>
    </row>
    <row r="14" spans="1:6" ht="15.75" thickBot="1">
      <c r="A14" s="232" t="s">
        <v>127</v>
      </c>
      <c r="B14" s="195"/>
      <c r="C14" s="195"/>
      <c r="D14" s="195"/>
      <c r="E14" s="195"/>
      <c r="F14" s="233"/>
    </row>
    <row r="15" spans="1:6" ht="29.25" thickBot="1">
      <c r="A15" s="149">
        <v>1</v>
      </c>
      <c r="B15" s="116" t="s">
        <v>128</v>
      </c>
      <c r="C15" s="116">
        <v>10</v>
      </c>
      <c r="D15" s="116">
        <v>9</v>
      </c>
      <c r="E15" s="116">
        <v>7</v>
      </c>
      <c r="F15" s="150">
        <v>5</v>
      </c>
    </row>
    <row r="16" spans="1:6" ht="15.75" thickBot="1">
      <c r="A16" s="149">
        <v>2</v>
      </c>
      <c r="B16" s="116" t="s">
        <v>94</v>
      </c>
      <c r="C16" s="116">
        <v>12</v>
      </c>
      <c r="D16" s="116">
        <v>10</v>
      </c>
      <c r="E16" s="116">
        <v>10</v>
      </c>
      <c r="F16" s="150">
        <v>8</v>
      </c>
    </row>
    <row r="17" spans="1:6" ht="15.75" thickBot="1">
      <c r="A17" s="149">
        <v>3</v>
      </c>
      <c r="B17" s="116" t="s">
        <v>129</v>
      </c>
      <c r="C17" s="116">
        <v>10</v>
      </c>
      <c r="D17" s="116">
        <v>10</v>
      </c>
      <c r="E17" s="116">
        <v>8</v>
      </c>
      <c r="F17" s="150">
        <v>6</v>
      </c>
    </row>
    <row r="18" spans="1:6" ht="15.75" thickBot="1">
      <c r="A18" s="149">
        <v>4</v>
      </c>
      <c r="B18" s="116" t="s">
        <v>130</v>
      </c>
      <c r="C18" s="116">
        <v>10</v>
      </c>
      <c r="D18" s="116">
        <v>10</v>
      </c>
      <c r="E18" s="116">
        <v>8</v>
      </c>
      <c r="F18" s="150">
        <v>6</v>
      </c>
    </row>
    <row r="19" spans="1:6" ht="15.75" thickBot="1">
      <c r="A19" s="149">
        <v>5</v>
      </c>
      <c r="B19" s="116" t="s">
        <v>131</v>
      </c>
      <c r="C19" s="116">
        <v>7</v>
      </c>
      <c r="D19" s="116">
        <v>5</v>
      </c>
      <c r="E19" s="116">
        <v>4</v>
      </c>
      <c r="F19" s="150">
        <v>3</v>
      </c>
    </row>
    <row r="20" spans="1:6" ht="15.75" thickBot="1">
      <c r="A20" s="149">
        <v>6</v>
      </c>
      <c r="B20" s="116" t="s">
        <v>132</v>
      </c>
      <c r="C20" s="116">
        <v>6</v>
      </c>
      <c r="D20" s="116">
        <v>5</v>
      </c>
      <c r="E20" s="116">
        <v>4</v>
      </c>
      <c r="F20" s="150">
        <v>3</v>
      </c>
    </row>
    <row r="21" spans="1:6" ht="15.75" thickBot="1">
      <c r="A21" s="149">
        <v>7</v>
      </c>
      <c r="B21" s="116" t="s">
        <v>133</v>
      </c>
      <c r="C21" s="116">
        <v>8</v>
      </c>
      <c r="D21" s="116">
        <v>5</v>
      </c>
      <c r="E21" s="116">
        <v>4</v>
      </c>
      <c r="F21" s="150">
        <v>3</v>
      </c>
    </row>
    <row r="22" spans="1:6" ht="15.75" thickBot="1">
      <c r="A22" s="149">
        <v>8</v>
      </c>
      <c r="B22" s="116" t="s">
        <v>134</v>
      </c>
      <c r="C22" s="116">
        <v>8</v>
      </c>
      <c r="D22" s="116">
        <v>5</v>
      </c>
      <c r="E22" s="116">
        <v>4</v>
      </c>
      <c r="F22" s="150">
        <v>3</v>
      </c>
    </row>
    <row r="23" spans="1:6" ht="15">
      <c r="A23" s="234">
        <v>9</v>
      </c>
      <c r="B23" s="131" t="s">
        <v>135</v>
      </c>
      <c r="C23" s="207">
        <v>10</v>
      </c>
      <c r="D23" s="207">
        <v>9</v>
      </c>
      <c r="E23" s="207">
        <v>7</v>
      </c>
      <c r="F23" s="237">
        <v>5</v>
      </c>
    </row>
    <row r="24" spans="1:6" ht="15.75" thickBot="1">
      <c r="A24" s="235"/>
      <c r="B24" s="132" t="s">
        <v>136</v>
      </c>
      <c r="C24" s="208"/>
      <c r="D24" s="208"/>
      <c r="E24" s="208"/>
      <c r="F24" s="238"/>
    </row>
    <row r="25" spans="1:6" ht="15.75" thickBot="1">
      <c r="A25" s="149">
        <v>10</v>
      </c>
      <c r="B25" s="116" t="s">
        <v>137</v>
      </c>
      <c r="C25" s="116">
        <v>15</v>
      </c>
      <c r="D25" s="116">
        <v>12</v>
      </c>
      <c r="E25" s="116">
        <v>10</v>
      </c>
      <c r="F25" s="150">
        <v>8</v>
      </c>
    </row>
    <row r="26" spans="1:6" ht="15.75" thickBot="1">
      <c r="A26" s="149">
        <v>11</v>
      </c>
      <c r="B26" s="116" t="s">
        <v>138</v>
      </c>
      <c r="C26" s="116">
        <v>10</v>
      </c>
      <c r="D26" s="116">
        <v>9</v>
      </c>
      <c r="E26" s="116">
        <v>8</v>
      </c>
      <c r="F26" s="150">
        <v>6</v>
      </c>
    </row>
    <row r="27" spans="1:6" ht="15.75" thickBot="1">
      <c r="A27" s="149">
        <v>12</v>
      </c>
      <c r="B27" s="116" t="s">
        <v>139</v>
      </c>
      <c r="C27" s="116">
        <v>21</v>
      </c>
      <c r="D27" s="116">
        <v>18</v>
      </c>
      <c r="E27" s="116">
        <v>14</v>
      </c>
      <c r="F27" s="150">
        <v>10</v>
      </c>
    </row>
    <row r="28" spans="1:6" ht="15.75" thickBot="1">
      <c r="A28" s="149">
        <v>13</v>
      </c>
      <c r="B28" s="116" t="s">
        <v>140</v>
      </c>
      <c r="C28" s="116">
        <v>11</v>
      </c>
      <c r="D28" s="116">
        <v>9</v>
      </c>
      <c r="E28" s="116">
        <v>7</v>
      </c>
      <c r="F28" s="150">
        <v>5</v>
      </c>
    </row>
    <row r="29" spans="1:6" ht="15.75" thickBot="1">
      <c r="A29" s="149">
        <v>14</v>
      </c>
      <c r="B29" s="116" t="s">
        <v>141</v>
      </c>
      <c r="C29" s="116">
        <v>63</v>
      </c>
      <c r="D29" s="116">
        <v>54</v>
      </c>
      <c r="E29" s="116">
        <v>42</v>
      </c>
      <c r="F29" s="150">
        <v>30</v>
      </c>
    </row>
    <row r="30" spans="1:6" ht="15.75" thickBot="1">
      <c r="A30" s="149">
        <v>15</v>
      </c>
      <c r="B30" s="116" t="s">
        <v>142</v>
      </c>
      <c r="C30" s="116">
        <v>21</v>
      </c>
      <c r="D30" s="116">
        <v>18</v>
      </c>
      <c r="E30" s="116">
        <v>14</v>
      </c>
      <c r="F30" s="150">
        <v>10</v>
      </c>
    </row>
    <row r="31" spans="1:6" ht="15.75" thickBot="1">
      <c r="A31" s="149">
        <v>16</v>
      </c>
      <c r="B31" s="116" t="s">
        <v>143</v>
      </c>
      <c r="C31" s="116">
        <v>10</v>
      </c>
      <c r="D31" s="116">
        <v>9</v>
      </c>
      <c r="E31" s="116">
        <v>7</v>
      </c>
      <c r="F31" s="150">
        <v>5</v>
      </c>
    </row>
    <row r="32" spans="1:6" ht="15">
      <c r="A32" s="151">
        <v>17</v>
      </c>
      <c r="B32" s="152" t="s">
        <v>144</v>
      </c>
      <c r="C32" s="220" t="s">
        <v>145</v>
      </c>
      <c r="D32" s="221"/>
      <c r="E32" s="221"/>
      <c r="F32" s="222"/>
    </row>
    <row r="34" spans="1:6" ht="15">
      <c r="A34" s="236" t="s">
        <v>97</v>
      </c>
      <c r="B34" s="236"/>
      <c r="C34" s="236"/>
      <c r="D34" s="236"/>
      <c r="E34" s="236"/>
      <c r="F34" s="236"/>
    </row>
    <row r="35" spans="1:6" ht="31.5" customHeight="1">
      <c r="A35" s="236" t="s">
        <v>98</v>
      </c>
      <c r="B35" s="236"/>
      <c r="C35" s="236"/>
      <c r="D35" s="236"/>
      <c r="E35" s="236"/>
      <c r="F35" s="236"/>
    </row>
    <row r="36" spans="1:6" ht="48.75" customHeight="1">
      <c r="A36" s="236" t="s">
        <v>146</v>
      </c>
      <c r="B36" s="236"/>
      <c r="C36" s="236"/>
      <c r="D36" s="236"/>
      <c r="E36" s="236"/>
      <c r="F36" s="236"/>
    </row>
  </sheetData>
  <sheetProtection/>
  <mergeCells count="21">
    <mergeCell ref="E23:E24"/>
    <mergeCell ref="E8:E9"/>
    <mergeCell ref="A36:F36"/>
    <mergeCell ref="A14:F14"/>
    <mergeCell ref="A23:A24"/>
    <mergeCell ref="C23:C24"/>
    <mergeCell ref="D23:D24"/>
    <mergeCell ref="F8:F9"/>
    <mergeCell ref="A35:F35"/>
    <mergeCell ref="A34:F34"/>
    <mergeCell ref="F23:F24"/>
    <mergeCell ref="C32:F32"/>
    <mergeCell ref="A1:H1"/>
    <mergeCell ref="A2:A4"/>
    <mergeCell ref="B2:B4"/>
    <mergeCell ref="C2:F2"/>
    <mergeCell ref="A5:F5"/>
    <mergeCell ref="A8:A9"/>
    <mergeCell ref="C8:C9"/>
    <mergeCell ref="D8:D9"/>
    <mergeCell ref="C4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 Melnikov</dc:creator>
  <cp:keywords/>
  <dc:description/>
  <cp:lastModifiedBy>Корниенко Светлана Анатольевна</cp:lastModifiedBy>
  <cp:lastPrinted>2015-10-19T07:12:17Z</cp:lastPrinted>
  <dcterms:created xsi:type="dcterms:W3CDTF">2012-10-09T09:07:26Z</dcterms:created>
  <dcterms:modified xsi:type="dcterms:W3CDTF">2021-07-28T10:30:20Z</dcterms:modified>
  <cp:category/>
  <cp:version/>
  <cp:contentType/>
  <cp:contentStatus/>
</cp:coreProperties>
</file>